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45" windowWidth="19140" windowHeight="7410"/>
  </bookViews>
  <sheets>
    <sheet name="форма 1339-РП 2014 " sheetId="1" r:id="rId1"/>
  </sheets>
  <definedNames>
    <definedName name="_xlnm.Print_Area" localSheetId="0">'форма 1339-РП 2014 '!$A$1:$L$210</definedName>
  </definedNames>
  <calcPr calcId="145621"/>
</workbook>
</file>

<file path=xl/calcChain.xml><?xml version="1.0" encoding="utf-8"?>
<calcChain xmlns="http://schemas.openxmlformats.org/spreadsheetml/2006/main">
  <c r="G50" i="1"/>
  <c r="K28" l="1"/>
  <c r="K34" s="1"/>
  <c r="K35" s="1"/>
  <c r="K38" s="1"/>
  <c r="I65"/>
  <c r="H65"/>
  <c r="G188"/>
  <c r="G178"/>
  <c r="G181" s="1"/>
  <c r="G175"/>
  <c r="J174"/>
  <c r="H166"/>
  <c r="J166" s="1"/>
  <c r="K166" s="1"/>
  <c r="H165"/>
  <c r="H178" s="1"/>
  <c r="H181" s="1"/>
  <c r="H162"/>
  <c r="H158"/>
  <c r="H172" s="1"/>
  <c r="G156"/>
  <c r="G172" s="1"/>
  <c r="J146"/>
  <c r="G146"/>
  <c r="J143"/>
  <c r="G143"/>
  <c r="G137"/>
  <c r="G140" s="1"/>
  <c r="G136"/>
  <c r="K135"/>
  <c r="H135"/>
  <c r="K134"/>
  <c r="H134"/>
  <c r="K132"/>
  <c r="H132"/>
  <c r="K130"/>
  <c r="H130"/>
  <c r="K128"/>
  <c r="H128"/>
  <c r="K126"/>
  <c r="H126"/>
  <c r="K125"/>
  <c r="H125"/>
  <c r="K123"/>
  <c r="H123"/>
  <c r="K122"/>
  <c r="H122"/>
  <c r="H121"/>
  <c r="K120"/>
  <c r="H120"/>
  <c r="K119"/>
  <c r="H119"/>
  <c r="K117"/>
  <c r="H117"/>
  <c r="K116"/>
  <c r="H116"/>
  <c r="K114"/>
  <c r="K143" s="1"/>
  <c r="H114"/>
  <c r="K112"/>
  <c r="H112"/>
  <c r="K110"/>
  <c r="H110"/>
  <c r="K109"/>
  <c r="H109"/>
  <c r="H137" s="1"/>
  <c r="K107"/>
  <c r="K136" s="1"/>
  <c r="J107"/>
  <c r="J136" s="1"/>
  <c r="I107"/>
  <c r="H107"/>
  <c r="H106"/>
  <c r="K101"/>
  <c r="J101"/>
  <c r="H101"/>
  <c r="G101"/>
  <c r="J72"/>
  <c r="F72"/>
  <c r="J71"/>
  <c r="K71" s="1"/>
  <c r="F71"/>
  <c r="J70"/>
  <c r="F70" s="1"/>
  <c r="J69"/>
  <c r="K69" s="1"/>
  <c r="F69"/>
  <c r="J68"/>
  <c r="F68" s="1"/>
  <c r="J67"/>
  <c r="K67" s="1"/>
  <c r="F67"/>
  <c r="F65" s="1"/>
  <c r="G65"/>
  <c r="J64"/>
  <c r="K64" s="1"/>
  <c r="I64"/>
  <c r="F64" s="1"/>
  <c r="H64"/>
  <c r="J63"/>
  <c r="K63" s="1"/>
  <c r="I63"/>
  <c r="H63"/>
  <c r="F63"/>
  <c r="J62"/>
  <c r="I62" s="1"/>
  <c r="F62" s="1"/>
  <c r="H62"/>
  <c r="J61"/>
  <c r="K61" s="1"/>
  <c r="H61"/>
  <c r="J60"/>
  <c r="K60" s="1"/>
  <c r="H60"/>
  <c r="J59"/>
  <c r="J57" s="1"/>
  <c r="H59"/>
  <c r="G57"/>
  <c r="K56"/>
  <c r="J56"/>
  <c r="I56"/>
  <c r="H56"/>
  <c r="K55"/>
  <c r="J55"/>
  <c r="I55"/>
  <c r="H55"/>
  <c r="K54"/>
  <c r="J54"/>
  <c r="I54"/>
  <c r="H54"/>
  <c r="K53"/>
  <c r="J53"/>
  <c r="I53"/>
  <c r="H53"/>
  <c r="K52"/>
  <c r="J52"/>
  <c r="I52"/>
  <c r="H52"/>
  <c r="K51"/>
  <c r="K50" s="1"/>
  <c r="J51"/>
  <c r="J50" s="1"/>
  <c r="I51"/>
  <c r="H51"/>
  <c r="F50"/>
  <c r="I49"/>
  <c r="H49"/>
  <c r="K49" s="1"/>
  <c r="I48"/>
  <c r="H48"/>
  <c r="J48" s="1"/>
  <c r="K47"/>
  <c r="J47"/>
  <c r="I47"/>
  <c r="H47"/>
  <c r="I46"/>
  <c r="H46"/>
  <c r="K46" s="1"/>
  <c r="K84" s="1"/>
  <c r="I45"/>
  <c r="H45"/>
  <c r="K45" s="1"/>
  <c r="I44"/>
  <c r="H44"/>
  <c r="G43"/>
  <c r="G96" s="1"/>
  <c r="F43"/>
  <c r="J34"/>
  <c r="H34"/>
  <c r="H35" s="1"/>
  <c r="H38" s="1"/>
  <c r="G34"/>
  <c r="G35" s="1"/>
  <c r="G38" s="1"/>
  <c r="K33"/>
  <c r="K32"/>
  <c r="K31"/>
  <c r="K30"/>
  <c r="K29"/>
  <c r="G27"/>
  <c r="F27"/>
  <c r="J18"/>
  <c r="J21" s="1"/>
  <c r="G18"/>
  <c r="G21" s="1"/>
  <c r="J17"/>
  <c r="G17"/>
  <c r="K15"/>
  <c r="H15"/>
  <c r="K13"/>
  <c r="K18" s="1"/>
  <c r="K21" s="1"/>
  <c r="H13"/>
  <c r="H18" s="1"/>
  <c r="H21" s="1"/>
  <c r="G11"/>
  <c r="H136" l="1"/>
  <c r="H175"/>
  <c r="J45"/>
  <c r="H50"/>
  <c r="H96" s="1"/>
  <c r="H57"/>
  <c r="J162"/>
  <c r="I50"/>
  <c r="I61"/>
  <c r="F61" s="1"/>
  <c r="K68"/>
  <c r="H143"/>
  <c r="K162"/>
  <c r="K146"/>
  <c r="J65"/>
  <c r="K17"/>
  <c r="H43"/>
  <c r="J49"/>
  <c r="H146"/>
  <c r="G184"/>
  <c r="H184" s="1"/>
  <c r="I43"/>
  <c r="I60"/>
  <c r="F60" s="1"/>
  <c r="K62"/>
  <c r="K85" s="1"/>
  <c r="K70"/>
  <c r="H156"/>
  <c r="H171" s="1"/>
  <c r="G187"/>
  <c r="H187"/>
  <c r="H149"/>
  <c r="H152" s="1"/>
  <c r="H140"/>
  <c r="G100"/>
  <c r="G97"/>
  <c r="G149"/>
  <c r="G152" s="1"/>
  <c r="J137"/>
  <c r="J44"/>
  <c r="J46"/>
  <c r="K137"/>
  <c r="J165"/>
  <c r="K44"/>
  <c r="K48"/>
  <c r="K86" s="1"/>
  <c r="H17"/>
  <c r="J35"/>
  <c r="J38" s="1"/>
  <c r="J158"/>
  <c r="I59"/>
  <c r="G171"/>
  <c r="G196" s="1"/>
  <c r="G199" s="1"/>
  <c r="K59"/>
  <c r="K57" s="1"/>
  <c r="K65" l="1"/>
  <c r="J43"/>
  <c r="J96" s="1"/>
  <c r="H196"/>
  <c r="H199" s="1"/>
  <c r="K83"/>
  <c r="K140"/>
  <c r="K149"/>
  <c r="K152" s="1"/>
  <c r="F59"/>
  <c r="F57" s="1"/>
  <c r="I57"/>
  <c r="J172"/>
  <c r="K158"/>
  <c r="J175"/>
  <c r="K175" s="1"/>
  <c r="J156"/>
  <c r="J171" s="1"/>
  <c r="J196" s="1"/>
  <c r="J199" s="1"/>
  <c r="H97"/>
  <c r="H100"/>
  <c r="J100"/>
  <c r="J97"/>
  <c r="J140"/>
  <c r="J149"/>
  <c r="J152" s="1"/>
  <c r="K43"/>
  <c r="K96" s="1"/>
  <c r="K82"/>
  <c r="K165"/>
  <c r="J178"/>
  <c r="J184" l="1"/>
  <c r="K172"/>
  <c r="K156"/>
  <c r="K171" s="1"/>
  <c r="K100"/>
  <c r="K97"/>
  <c r="K196"/>
  <c r="K199" s="1"/>
  <c r="J187"/>
  <c r="K184"/>
  <c r="J181"/>
  <c r="K181" s="1"/>
  <c r="K178"/>
</calcChain>
</file>

<file path=xl/sharedStrings.xml><?xml version="1.0" encoding="utf-8"?>
<sst xmlns="http://schemas.openxmlformats.org/spreadsheetml/2006/main" count="444" uniqueCount="184">
  <si>
    <t>Сводный отчет о фактическом выполнении работ,</t>
  </si>
  <si>
    <t>финансируемых по статье "Расходы по оплате работ,  услуг для государственных нужд"</t>
  </si>
  <si>
    <t xml:space="preserve">по ГБУ "Жилищник района Ломоносовский" на   31.12.2014г. </t>
  </si>
  <si>
    <r>
      <t xml:space="preserve">(за отчетный период - </t>
    </r>
    <r>
      <rPr>
        <b/>
        <sz val="18"/>
        <color indexed="8"/>
        <rFont val="Arial"/>
        <family val="2"/>
        <charset val="204"/>
      </rPr>
      <t xml:space="preserve">квартал, полугодие,9 месяцев, </t>
    </r>
    <r>
      <rPr>
        <b/>
        <u/>
        <sz val="18"/>
        <color indexed="8"/>
        <rFont val="Arial"/>
        <family val="2"/>
        <charset val="204"/>
      </rPr>
      <t xml:space="preserve">год </t>
    </r>
    <r>
      <rPr>
        <b/>
        <sz val="18"/>
        <color indexed="8"/>
        <rFont val="Arial"/>
        <family val="2"/>
        <charset val="204"/>
      </rPr>
      <t>- нужное подчеркнуть)</t>
    </r>
  </si>
  <si>
    <t>№ п/п</t>
  </si>
  <si>
    <t>Наименование показателей</t>
  </si>
  <si>
    <t>Единица измерения</t>
  </si>
  <si>
    <t>Натуральные показатели</t>
  </si>
  <si>
    <t>Стоимость работ  по государственному заказу (в т.ч. НДС 18%) тыс.руб.</t>
  </si>
  <si>
    <t>Объем работ по государственному заказу (нарастающим итогом с начала года)</t>
  </si>
  <si>
    <t>Фактическое выполнение работ по государственному заказу (нарастающим итогом с начала года)</t>
  </si>
  <si>
    <t xml:space="preserve"> Кассовый расход, тыс.руб.</t>
  </si>
  <si>
    <t>Примечание (КБК)</t>
  </si>
  <si>
    <t>Дата заключения ГК</t>
  </si>
  <si>
    <t>Номер ГК</t>
  </si>
  <si>
    <t>Срок исполнения ГК</t>
  </si>
  <si>
    <t>Стоимость работ (в т.ч. НДС 18%) тыс.руб.</t>
  </si>
  <si>
    <t>1</t>
  </si>
  <si>
    <t>Государственная программа 01 "Развитие транспортной системы на 2012 - 2016 г.г."</t>
  </si>
  <si>
    <t>Подпрограмма "Создание единого парковочного пространства"</t>
  </si>
  <si>
    <t>1.1.</t>
  </si>
  <si>
    <t>Мероприятие  05Д0281 "Обустройство парковочных мест на дворовых территориях"</t>
  </si>
  <si>
    <t>1.1.1</t>
  </si>
  <si>
    <t>Выполнение работ по обустройству парковочных мест на дворовых территориях за счет бюджета г. Москвы</t>
  </si>
  <si>
    <t>м/мест</t>
  </si>
  <si>
    <t>кв.м</t>
  </si>
  <si>
    <t>КБК 0503 05Д0281 611 310</t>
  </si>
  <si>
    <t>кв.м.</t>
  </si>
  <si>
    <t>0373200613013000038.</t>
  </si>
  <si>
    <t>Итого по мероприятию п. 1.1.</t>
  </si>
  <si>
    <t>Итого по статье КБК 05Д0281 0503 611 310:</t>
  </si>
  <si>
    <t>в том числе:</t>
  </si>
  <si>
    <t>1.  Доведенные лимиты бюджетных средств и кассовый расход по статье, в том числе:</t>
  </si>
  <si>
    <t>-заключенные государственные контракты по статье</t>
  </si>
  <si>
    <t>-свободный остаток по статье</t>
  </si>
  <si>
    <t>2. Средства на распорядительном счете префектуры</t>
  </si>
  <si>
    <t>2</t>
  </si>
  <si>
    <t>Государственная программа 05 "Жилище"</t>
  </si>
  <si>
    <t xml:space="preserve">ГП 05 </t>
  </si>
  <si>
    <t>Подпрограмма 05В "Капитальный ремонт и модернизация жилищного фонда"</t>
  </si>
  <si>
    <t>2.1</t>
  </si>
  <si>
    <t>Мероприятие  05В0181"Формирование и исполнение мероприятий по капитальному ремонту многоквартирных домов"</t>
  </si>
  <si>
    <t>2.1.2.</t>
  </si>
  <si>
    <t>Выполнение капитальных строительно-монтажных работ в многоквартирных домах</t>
  </si>
  <si>
    <t>шт.</t>
  </si>
  <si>
    <t xml:space="preserve">0373200613013000021. </t>
  </si>
  <si>
    <t>0373200613013000022.</t>
  </si>
  <si>
    <t>0373200613013000023.</t>
  </si>
  <si>
    <t>0373200613013000024.</t>
  </si>
  <si>
    <t>0373200613013000025.</t>
  </si>
  <si>
    <t>0373200622314000008_306652.</t>
  </si>
  <si>
    <t>Итого по мероприятию  п. 2.1</t>
  </si>
  <si>
    <t>Итого по статье КБК 05В0181 0501 611 225:</t>
  </si>
  <si>
    <t>2.2</t>
  </si>
  <si>
    <t>Мероприятие  05Д0118"Содержание дворовых территорий"</t>
  </si>
  <si>
    <t>2.2.1</t>
  </si>
  <si>
    <t>Выполнение работ содержанию территорий (включая расположенные на них объекты озеленения и благоустройства, контейнеры для мусора, переданные на баланс ГКУ ИС районов, и контейнерные площадки), не включенные в установленном порядке в состав общего имущества многоквартирного дома</t>
  </si>
  <si>
    <t>2.2.1.1</t>
  </si>
  <si>
    <t>Ручная уборка территории</t>
  </si>
  <si>
    <t>0373200021913000029</t>
  </si>
  <si>
    <t>КБК  0503 05Д0181 611 225</t>
  </si>
  <si>
    <t>03.12.2013</t>
  </si>
  <si>
    <t>0373200021913000028</t>
  </si>
  <si>
    <t>04.12.2013</t>
  </si>
  <si>
    <t>0373200021913000027</t>
  </si>
  <si>
    <t>0373200021913000026</t>
  </si>
  <si>
    <t>0373200021913000030</t>
  </si>
  <si>
    <t>Собственными силами</t>
  </si>
  <si>
    <t>2.2.1.2</t>
  </si>
  <si>
    <t>Механизированная  уборка территории</t>
  </si>
  <si>
    <t>2.2.1.3</t>
  </si>
  <si>
    <t>Сбор, вывоз и обезвреживание отходов, подлежащих уборке с дворовых территорий, не входящих в состав общего имущества многоквартирных домов</t>
  </si>
  <si>
    <t>куб.м</t>
  </si>
  <si>
    <t>т</t>
  </si>
  <si>
    <t>2.2.1.4</t>
  </si>
  <si>
    <t>Вывоз и утилизация снега с придомовой территории, не включенных в установленном порядке в состав общего имущества многоквартирного дома</t>
  </si>
  <si>
    <t>2.2.1.5</t>
  </si>
  <si>
    <t xml:space="preserve">Содержание объектов озеленения и объектов благоустройства, не включенных в установленном порядке в состав общего имущества многоквартирного дома: </t>
  </si>
  <si>
    <t>2.2.1.5.1</t>
  </si>
  <si>
    <t xml:space="preserve">Содержание объектов озеленения, в т.ч. Деревьев, кустарников, газонов, цветочных ваз и др. </t>
  </si>
  <si>
    <t>2.2.1.5.2</t>
  </si>
  <si>
    <t>Содержание элементов благоустройства, в том числе малых архитектурных форм, ограждений, газонов, площадки для сушки белья, контейнеров и контейнерных площадок, садово-парковой мебели, фонтанов, урн и др. (расшифровать по видам работ)</t>
  </si>
  <si>
    <t>2.2.1.6</t>
  </si>
  <si>
    <t>Содержание  покрытий (асфальтобетонных, плиточных, резиновых) и бортового камня (расшифровать по видам работ)</t>
  </si>
  <si>
    <t>2.2.1.7.</t>
  </si>
  <si>
    <t>Электроэнергия, расходуемая на освещение дворовых территорий, не включенных в установленном порядке в состав общего имущества многоквартирного дома</t>
  </si>
  <si>
    <t>кВт/час.</t>
  </si>
  <si>
    <t>2.2.1.8.</t>
  </si>
  <si>
    <t>Вода, используемая на мойку тротуаров, поливку придомовой территории, газонов, не включенных в установленном порядке в состав общего имущества многоквартирного дома</t>
  </si>
  <si>
    <t>куб.м.</t>
  </si>
  <si>
    <t>2.2.1.9.</t>
  </si>
  <si>
    <t>Противогололедные мероприятия на дворовой территории, не включенных в установленном порядке в состав общего имущества многоквартирного дома (в том числе закупка противогололедных материалов)</t>
  </si>
  <si>
    <t>2.2.1.10.</t>
  </si>
  <si>
    <t>Дератизация дворовой территории и контейнерных площадок</t>
  </si>
  <si>
    <t>2.2.1.11.</t>
  </si>
  <si>
    <t>Выполнение работ по изготовлению справок БТИ, паспортов планировочного решения и благоустройства территории, по разработке другой технической документации</t>
  </si>
  <si>
    <t>2.2.1.12.</t>
  </si>
  <si>
    <t>Прочие расходы содержанию дворовой территории (расшифровать по видам работ)</t>
  </si>
  <si>
    <t>-</t>
  </si>
  <si>
    <t>2.2.1.13.</t>
  </si>
  <si>
    <t>Приобретение ПГМ префектурой АО/ГКУ Дирекция ЖКХиБ АО</t>
  </si>
  <si>
    <t>2.2.1.14.</t>
  </si>
  <si>
    <t>Прочее (свободный остаток)</t>
  </si>
  <si>
    <t>Итого по мероприятию п. 2.2.</t>
  </si>
  <si>
    <t>Итого по статье КБК 05Д0181 0503 611 225:</t>
  </si>
  <si>
    <t>2.3</t>
  </si>
  <si>
    <t>Вид работ 05Д 0281 "Ремонт дворовых территорий"</t>
  </si>
  <si>
    <t>2.3.1</t>
  </si>
  <si>
    <t xml:space="preserve">Комплексный капитальный и текущий ремонт  дворовых территориях </t>
  </si>
  <si>
    <t>2.3.1.1</t>
  </si>
  <si>
    <t>Ремонт АБП с частичной заменой бортового камня</t>
  </si>
  <si>
    <t>0373200613013000037</t>
  </si>
  <si>
    <t>31.12.2014</t>
  </si>
  <si>
    <t>КБК 0503 05Д0281 611 225</t>
  </si>
  <si>
    <t>0373200613013000038</t>
  </si>
  <si>
    <t>2.3.1.2</t>
  </si>
  <si>
    <t>Ремонт дорожно-тропиночной сети</t>
  </si>
  <si>
    <t>2.3.1.3</t>
  </si>
  <si>
    <t>Устройство площадки отдыха</t>
  </si>
  <si>
    <t>2.3.1.4</t>
  </si>
  <si>
    <t>Устройство ИДН с установкой 2-х знаков</t>
  </si>
  <si>
    <t>2.3.1.5</t>
  </si>
  <si>
    <t>Ремонт дворовых лестниц</t>
  </si>
  <si>
    <t>2.3.1.6</t>
  </si>
  <si>
    <t>Устройство ограждения детских площадок</t>
  </si>
  <si>
    <t>пог.м.</t>
  </si>
  <si>
    <t>2.3.1.7</t>
  </si>
  <si>
    <t>Устройство МАФ на детских площадках</t>
  </si>
  <si>
    <t>2.3.1.8</t>
  </si>
  <si>
    <t>Устройство диванов и урн</t>
  </si>
  <si>
    <t>2.3.1.9</t>
  </si>
  <si>
    <t>Устройство спортивных МАФ на детских площадках</t>
  </si>
  <si>
    <t>2.3.1.10</t>
  </si>
  <si>
    <t>Устройство резинового покрытия</t>
  </si>
  <si>
    <t>2.3.1.11</t>
  </si>
  <si>
    <t>Устройство вертикального озеленения</t>
  </si>
  <si>
    <t>2.3.1.12</t>
  </si>
  <si>
    <t>Устройство контейнерной площадки</t>
  </si>
  <si>
    <t>Итого по виду работ 2.3.</t>
  </si>
  <si>
    <t>Итого по статье КБК 05Д0281 0503 611 225:</t>
  </si>
  <si>
    <t>Итого по статье КБК 05Д0281 0503 611 (225+310):</t>
  </si>
  <si>
    <t>2.4.</t>
  </si>
  <si>
    <t>Мероприятие 05Д0481 "Иные мероприятия по эксплуатации жилищного фонда"</t>
  </si>
  <si>
    <t>КБК  05Д0481 0501 611</t>
  </si>
  <si>
    <t>2.4.1.</t>
  </si>
  <si>
    <t xml:space="preserve">Выполнение работ по содержанию и текущему ремонту общедомового оборудования для инвалидов и других лиц с ограничениями жизнедеятельности с учетом услуг операторов по обслуживанию данного оборудования, а также внутриквартирного оборудования для инвалидов и других лиц с ограничениями жизнедеятельности, установленного за счет средств бюджета города Москвы, в том числе: </t>
  </si>
  <si>
    <t>КБК  05Д0481 0501 611 225</t>
  </si>
  <si>
    <t>2.4.1.1.</t>
  </si>
  <si>
    <t>Содержание и текущий ремонт общедомового оборудования для инвалидов и других лиц с ограничениями жизнедеятельности</t>
  </si>
  <si>
    <t>1/006 п</t>
  </si>
  <si>
    <t>2.4.1.2.</t>
  </si>
  <si>
    <t>Услуги операторов по обслуживанию общедомового оборудования для инвалидов и других лиц с ограничениями жизнедеятельности</t>
  </si>
  <si>
    <t>2.4.1.3.</t>
  </si>
  <si>
    <t>Текущий ремонт внутриквартирного оборудования для инвалидов и других лиц с ограничениями жизнедеятельности, установленного за счет средств бюджета города Москвы</t>
  </si>
  <si>
    <t>2.4.2.</t>
  </si>
  <si>
    <t>Выполнение работ по обеспечению эксплуатации и функционированию инженерно-технических центров районов, включая технический контроль за работой объектов инженерного и коммунального назначения жилых домов.</t>
  </si>
  <si>
    <t>объект</t>
  </si>
  <si>
    <t>1/006 - УАРМ</t>
  </si>
  <si>
    <t>КБК  05З0500 0501 244 225</t>
  </si>
  <si>
    <t>2.4.3.</t>
  </si>
  <si>
    <t>Эксплуатация и содержание помещений локальных центров мониторинга районов</t>
  </si>
  <si>
    <t>2.4.4.</t>
  </si>
  <si>
    <t>Выполнение работ по техническому обслуживанию и поверке приборов и общедомового оборудования, входящих в систему автоматизированного учета ресурсов, установленного за счет средств городского бюджета и не включенных в состав общего имущества многоквартирного дома</t>
  </si>
  <si>
    <t>адрес</t>
  </si>
  <si>
    <t>КБК  05Д0481 0501 611 226</t>
  </si>
  <si>
    <t>Ремонт жилых помещений, переходящих в порядке наследования по закону в собственность города Москвы, а также жилых помещений жилищного фонда города Москвы, освобожденных за выбытием в связи со смертью одиноко проживающих граждан</t>
  </si>
  <si>
    <t>кв. м.</t>
  </si>
  <si>
    <t>2.4.5.</t>
  </si>
  <si>
    <t>Страхование подъемника для инвалидов</t>
  </si>
  <si>
    <t>2.4.6.</t>
  </si>
  <si>
    <t>Прочие работы по иным мероприятиям по эксплуатации жилищного фонда (далее расшифровать по видам работ)</t>
  </si>
  <si>
    <t>Итого по мероприятию  п. 2.4</t>
  </si>
  <si>
    <t>Итого по статье КБК 05З0500 0501 244 225:</t>
  </si>
  <si>
    <t>Итого по статье КБК 05З0500 0501 244 226:</t>
  </si>
  <si>
    <t>Итого по статье КБК 05З0500 0501 244 (225+226):</t>
  </si>
  <si>
    <t>Итого по видам работ 1.3 (1.3.1.+1.3.2+1.3.3+1.3.4)</t>
  </si>
  <si>
    <t xml:space="preserve">Итого по всем меропрятиям ГП </t>
  </si>
  <si>
    <t>1.  Доведенные лимиты бюджетных средств и кассовый расход по статьям, в том числе:</t>
  </si>
  <si>
    <t>ПП 05В</t>
  </si>
  <si>
    <t>КБК 0501 05В 0181 611 225</t>
  </si>
  <si>
    <t xml:space="preserve">Директор ГБУ "Жилищник района Ломоносовский"___________________Л.В.Липатова </t>
  </si>
  <si>
    <t>исполнитель: Зацепина И.Ю.</t>
  </si>
  <si>
    <t>телефон:8 (499) 134 - 00 - 62</t>
  </si>
  <si>
    <t>0373200613013000037.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</si>
</sst>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#,##0.0"/>
    <numFmt numFmtId="165" formatCode="#,##0_ ;\-#,##0\ "/>
    <numFmt numFmtId="166" formatCode="#,##0.0_ ;\-#,##0.0\ "/>
    <numFmt numFmtId="167" formatCode="#,##0.00_ ;\-#,##0.00\ "/>
    <numFmt numFmtId="168" formatCode="0000"/>
    <numFmt numFmtId="169" formatCode="#,##0.00_р_."/>
  </numFmts>
  <fonts count="4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1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8"/>
      <color indexed="8"/>
      <name val="Arial"/>
      <family val="2"/>
      <charset val="204"/>
    </font>
    <font>
      <b/>
      <u/>
      <sz val="18"/>
      <color indexed="8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8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name val="Arial Cyr"/>
      <charset val="204"/>
    </font>
    <font>
      <b/>
      <i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20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 applyNumberFormat="0" applyFont="0" applyFill="0" applyBorder="0" applyAlignment="0" applyProtection="0">
      <alignment vertical="top"/>
    </xf>
    <xf numFmtId="0" fontId="30" fillId="0" borderId="0"/>
    <xf numFmtId="0" fontId="31" fillId="0" borderId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6" fillId="0" borderId="0"/>
  </cellStyleXfs>
  <cellXfs count="381">
    <xf numFmtId="0" fontId="0" fillId="0" borderId="0" xfId="0"/>
    <xf numFmtId="0" fontId="4" fillId="0" borderId="0" xfId="0" applyFont="1" applyFill="1"/>
    <xf numFmtId="0" fontId="7" fillId="0" borderId="6" xfId="0" applyFont="1" applyFill="1" applyBorder="1" applyAlignment="1">
      <alignment horizontal="center" vertical="center" wrapText="1"/>
    </xf>
    <xf numFmtId="0" fontId="8" fillId="0" borderId="0" xfId="0" applyFont="1" applyFill="1"/>
    <xf numFmtId="0" fontId="7" fillId="0" borderId="9" xfId="0" applyFont="1" applyFill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 vertical="center"/>
    </xf>
    <xf numFmtId="4" fontId="9" fillId="0" borderId="10" xfId="0" applyNumberFormat="1" applyFont="1" applyFill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/>
    </xf>
    <xf numFmtId="14" fontId="9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4" fontId="7" fillId="3" borderId="0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Border="1" applyAlignment="1">
      <alignment horizontal="left" vertical="center" wrapText="1"/>
    </xf>
    <xf numFmtId="4" fontId="9" fillId="3" borderId="0" xfId="0" applyNumberFormat="1" applyFont="1" applyFill="1" applyBorder="1" applyAlignment="1">
      <alignment horizontal="center" vertical="center"/>
    </xf>
    <xf numFmtId="49" fontId="14" fillId="3" borderId="0" xfId="0" applyNumberFormat="1" applyFont="1" applyFill="1" applyBorder="1" applyAlignment="1">
      <alignment vertical="center" wrapText="1"/>
    </xf>
    <xf numFmtId="164" fontId="7" fillId="4" borderId="0" xfId="0" applyNumberFormat="1" applyFont="1" applyFill="1" applyBorder="1" applyAlignment="1">
      <alignment horizontal="center" vertical="center" wrapText="1"/>
    </xf>
    <xf numFmtId="49" fontId="14" fillId="4" borderId="0" xfId="0" applyNumberFormat="1" applyFont="1" applyFill="1" applyBorder="1" applyAlignment="1">
      <alignment vertical="center" wrapText="1"/>
    </xf>
    <xf numFmtId="164" fontId="9" fillId="4" borderId="0" xfId="0" applyNumberFormat="1" applyFont="1" applyFill="1" applyBorder="1" applyAlignment="1">
      <alignment horizontal="center" vertical="center" wrapText="1"/>
    </xf>
    <xf numFmtId="164" fontId="7" fillId="4" borderId="0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left" vertical="center" wrapText="1"/>
    </xf>
    <xf numFmtId="4" fontId="4" fillId="0" borderId="0" xfId="0" applyNumberFormat="1" applyFont="1" applyFill="1"/>
    <xf numFmtId="14" fontId="21" fillId="2" borderId="9" xfId="3" applyNumberFormat="1" applyFont="1" applyFill="1" applyBorder="1" applyAlignment="1">
      <alignment horizontal="center" vertical="center" wrapText="1"/>
    </xf>
    <xf numFmtId="49" fontId="21" fillId="2" borderId="9" xfId="3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/>
    </xf>
    <xf numFmtId="49" fontId="21" fillId="2" borderId="9" xfId="3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horizontal="center" vertical="center"/>
    </xf>
    <xf numFmtId="49" fontId="7" fillId="2" borderId="41" xfId="0" applyNumberFormat="1" applyFont="1" applyFill="1" applyBorder="1" applyAlignment="1">
      <alignment horizontal="center" vertical="center"/>
    </xf>
    <xf numFmtId="4" fontId="9" fillId="2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4" fontId="4" fillId="0" borderId="0" xfId="0" applyNumberFormat="1" applyFont="1" applyFill="1" applyBorder="1"/>
    <xf numFmtId="49" fontId="7" fillId="2" borderId="44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2" fontId="9" fillId="0" borderId="9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49" fontId="7" fillId="2" borderId="8" xfId="0" applyNumberFormat="1" applyFont="1" applyFill="1" applyBorder="1" applyAlignment="1">
      <alignment horizontal="center" vertical="center"/>
    </xf>
    <xf numFmtId="4" fontId="9" fillId="0" borderId="27" xfId="0" applyNumberFormat="1" applyFont="1" applyFill="1" applyBorder="1" applyAlignment="1">
      <alignment horizontal="center" vertical="center"/>
    </xf>
    <xf numFmtId="4" fontId="9" fillId="2" borderId="27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4" fontId="7" fillId="2" borderId="9" xfId="0" applyNumberFormat="1" applyFont="1" applyFill="1" applyBorder="1" applyAlignment="1">
      <alignment vertical="center"/>
    </xf>
    <xf numFmtId="4" fontId="7" fillId="0" borderId="9" xfId="0" applyNumberFormat="1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Border="1" applyAlignment="1">
      <alignment horizontal="right" vertical="center"/>
    </xf>
    <xf numFmtId="49" fontId="7" fillId="2" borderId="12" xfId="0" applyNumberFormat="1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4" fontId="9" fillId="2" borderId="14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3" fontId="19" fillId="2" borderId="9" xfId="0" applyNumberFormat="1" applyFont="1" applyFill="1" applyBorder="1" applyAlignment="1">
      <alignment horizontal="center" vertical="center"/>
    </xf>
    <xf numFmtId="4" fontId="19" fillId="2" borderId="27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49" fontId="14" fillId="2" borderId="9" xfId="0" applyNumberFormat="1" applyFont="1" applyFill="1" applyBorder="1" applyAlignment="1">
      <alignment horizontal="left" vertical="center" wrapText="1"/>
    </xf>
    <xf numFmtId="0" fontId="8" fillId="3" borderId="0" xfId="0" applyFont="1" applyFill="1" applyBorder="1"/>
    <xf numFmtId="0" fontId="8" fillId="3" borderId="0" xfId="0" applyFont="1" applyFill="1"/>
    <xf numFmtId="0" fontId="4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9" fillId="2" borderId="10" xfId="1" applyNumberFormat="1" applyFont="1" applyFill="1" applyBorder="1" applyAlignment="1">
      <alignment horizontal="center" vertical="center" wrapText="1"/>
    </xf>
    <xf numFmtId="166" fontId="9" fillId="2" borderId="10" xfId="1" applyNumberFormat="1" applyFont="1" applyFill="1" applyBorder="1" applyAlignment="1">
      <alignment horizontal="center" vertical="center" wrapText="1"/>
    </xf>
    <xf numFmtId="49" fontId="14" fillId="2" borderId="11" xfId="0" applyNumberFormat="1" applyFont="1" applyFill="1" applyBorder="1" applyAlignment="1">
      <alignment horizontal="left" vertical="center" wrapText="1"/>
    </xf>
    <xf numFmtId="49" fontId="14" fillId="2" borderId="45" xfId="0" applyNumberFormat="1" applyFont="1" applyFill="1" applyBorder="1" applyAlignment="1">
      <alignment horizontal="left" vertical="center" wrapText="1"/>
    </xf>
    <xf numFmtId="14" fontId="9" fillId="0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 wrapText="1"/>
    </xf>
    <xf numFmtId="49" fontId="9" fillId="2" borderId="9" xfId="0" applyNumberFormat="1" applyFont="1" applyFill="1" applyBorder="1" applyAlignment="1">
      <alignment horizontal="left" vertical="center" wrapText="1"/>
    </xf>
    <xf numFmtId="167" fontId="9" fillId="2" borderId="27" xfId="1" applyNumberFormat="1" applyFont="1" applyFill="1" applyBorder="1" applyAlignment="1">
      <alignment horizontal="center" vertical="center" wrapText="1"/>
    </xf>
    <xf numFmtId="165" fontId="9" fillId="2" borderId="27" xfId="1" applyNumberFormat="1" applyFont="1" applyFill="1" applyBorder="1" applyAlignment="1">
      <alignment horizontal="center" vertical="center" wrapText="1"/>
    </xf>
    <xf numFmtId="166" fontId="9" fillId="2" borderId="27" xfId="1" applyNumberFormat="1" applyFont="1" applyFill="1" applyBorder="1" applyAlignment="1">
      <alignment horizontal="center" vertical="center" wrapText="1"/>
    </xf>
    <xf numFmtId="167" fontId="9" fillId="0" borderId="27" xfId="1" applyNumberFormat="1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49" xfId="0" applyFont="1" applyFill="1" applyBorder="1" applyAlignment="1">
      <alignment horizontal="left" vertical="center" wrapText="1"/>
    </xf>
    <xf numFmtId="4" fontId="9" fillId="2" borderId="10" xfId="0" applyNumberFormat="1" applyFont="1" applyFill="1" applyBorder="1" applyAlignment="1">
      <alignment horizontal="center" vertical="center"/>
    </xf>
    <xf numFmtId="14" fontId="9" fillId="0" borderId="9" xfId="0" applyNumberFormat="1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9" fontId="14" fillId="0" borderId="13" xfId="0" applyNumberFormat="1" applyFont="1" applyFill="1" applyBorder="1" applyAlignment="1">
      <alignment horizontal="left" vertical="center" wrapText="1"/>
    </xf>
    <xf numFmtId="0" fontId="24" fillId="0" borderId="0" xfId="0" applyFont="1" applyFill="1"/>
    <xf numFmtId="49" fontId="7" fillId="0" borderId="41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14" fontId="9" fillId="0" borderId="16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1" fillId="2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9" fillId="0" borderId="50" xfId="0" applyFont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4" fontId="9" fillId="2" borderId="40" xfId="0" applyNumberFormat="1" applyFont="1" applyFill="1" applyBorder="1" applyAlignment="1">
      <alignment horizontal="center" vertical="center" wrapText="1"/>
    </xf>
    <xf numFmtId="2" fontId="32" fillId="0" borderId="0" xfId="2" applyNumberFormat="1" applyFont="1" applyAlignment="1">
      <alignment horizontal="center" vertical="center" wrapText="1"/>
    </xf>
    <xf numFmtId="43" fontId="33" fillId="0" borderId="0" xfId="1" applyFont="1" applyBorder="1" applyAlignment="1">
      <alignment horizontal="center" vertical="center" wrapText="1"/>
    </xf>
    <xf numFmtId="169" fontId="34" fillId="2" borderId="0" xfId="0" applyNumberFormat="1" applyFont="1" applyFill="1" applyBorder="1" applyAlignment="1">
      <alignment horizontal="right" vertical="center"/>
    </xf>
    <xf numFmtId="2" fontId="35" fillId="0" borderId="0" xfId="2" applyNumberFormat="1" applyFont="1" applyBorder="1" applyAlignment="1">
      <alignment horizontal="center" vertical="center" wrapText="1"/>
    </xf>
    <xf numFmtId="4" fontId="38" fillId="0" borderId="0" xfId="5" applyNumberFormat="1" applyFont="1" applyBorder="1" applyAlignment="1">
      <alignment horizontal="center" vertical="center" wrapText="1"/>
    </xf>
    <xf numFmtId="43" fontId="32" fillId="0" borderId="0" xfId="1" applyFont="1" applyBorder="1" applyAlignment="1">
      <alignment horizontal="center" vertical="center" wrapText="1"/>
    </xf>
    <xf numFmtId="2" fontId="32" fillId="0" borderId="0" xfId="2" applyNumberFormat="1" applyFont="1" applyBorder="1" applyAlignment="1">
      <alignment horizontal="center" vertical="center" wrapText="1"/>
    </xf>
    <xf numFmtId="49" fontId="9" fillId="0" borderId="41" xfId="0" applyNumberFormat="1" applyFont="1" applyFill="1" applyBorder="1" applyAlignment="1">
      <alignment horizontal="center" vertical="center"/>
    </xf>
    <xf numFmtId="49" fontId="9" fillId="0" borderId="44" xfId="0" applyNumberFormat="1" applyFont="1" applyFill="1" applyBorder="1" applyAlignment="1">
      <alignment horizontal="center" vertical="center"/>
    </xf>
    <xf numFmtId="49" fontId="9" fillId="0" borderId="46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2" fontId="32" fillId="0" borderId="0" xfId="2" applyNumberFormat="1" applyFont="1" applyAlignment="1">
      <alignment horizontal="center" vertical="center" wrapText="1"/>
    </xf>
    <xf numFmtId="2" fontId="37" fillId="0" borderId="0" xfId="15" applyNumberFormat="1" applyFont="1" applyAlignment="1">
      <alignment horizontal="left" vertical="center" wrapText="1"/>
    </xf>
    <xf numFmtId="2" fontId="39" fillId="0" borderId="0" xfId="2" applyNumberFormat="1" applyFont="1" applyAlignment="1">
      <alignment horizontal="left" vertical="center" wrapText="1"/>
    </xf>
    <xf numFmtId="49" fontId="9" fillId="2" borderId="41" xfId="0" applyNumberFormat="1" applyFont="1" applyFill="1" applyBorder="1" applyAlignment="1">
      <alignment horizontal="center" vertical="center"/>
    </xf>
    <xf numFmtId="49" fontId="9" fillId="2" borderId="44" xfId="0" applyNumberFormat="1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49" fontId="9" fillId="2" borderId="28" xfId="0" applyNumberFormat="1" applyFont="1" applyFill="1" applyBorder="1" applyAlignment="1">
      <alignment horizontal="center" vertical="center"/>
    </xf>
    <xf numFmtId="49" fontId="9" fillId="2" borderId="24" xfId="0" applyNumberFormat="1" applyFont="1" applyFill="1" applyBorder="1" applyAlignment="1">
      <alignment horizontal="center" vertical="center"/>
    </xf>
    <xf numFmtId="49" fontId="9" fillId="2" borderId="29" xfId="0" applyNumberFormat="1" applyFont="1" applyFill="1" applyBorder="1" applyAlignment="1">
      <alignment horizontal="center" vertical="center"/>
    </xf>
    <xf numFmtId="49" fontId="7" fillId="2" borderId="41" xfId="0" applyNumberFormat="1" applyFont="1" applyFill="1" applyBorder="1" applyAlignment="1">
      <alignment horizontal="center" vertical="center"/>
    </xf>
    <xf numFmtId="49" fontId="7" fillId="2" borderId="44" xfId="0" applyNumberFormat="1" applyFont="1" applyFill="1" applyBorder="1" applyAlignment="1">
      <alignment horizontal="center" vertical="center"/>
    </xf>
    <xf numFmtId="2" fontId="7" fillId="2" borderId="41" xfId="0" applyNumberFormat="1" applyFont="1" applyFill="1" applyBorder="1" applyAlignment="1">
      <alignment horizontal="center" vertical="center"/>
    </xf>
    <xf numFmtId="2" fontId="7" fillId="2" borderId="44" xfId="0" applyNumberFormat="1" applyFont="1" applyFill="1" applyBorder="1" applyAlignment="1">
      <alignment horizontal="center" vertical="center"/>
    </xf>
    <xf numFmtId="2" fontId="7" fillId="2" borderId="8" xfId="0" applyNumberFormat="1" applyFont="1" applyFill="1" applyBorder="1" applyAlignment="1">
      <alignment horizontal="center" vertical="center"/>
    </xf>
    <xf numFmtId="49" fontId="12" fillId="2" borderId="27" xfId="0" applyNumberFormat="1" applyFont="1" applyFill="1" applyBorder="1" applyAlignment="1">
      <alignment horizontal="center" vertical="center"/>
    </xf>
    <xf numFmtId="49" fontId="12" fillId="2" borderId="25" xfId="0" applyNumberFormat="1" applyFont="1" applyFill="1" applyBorder="1" applyAlignment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2" borderId="42" xfId="0" applyFont="1" applyFill="1" applyBorder="1" applyAlignment="1">
      <alignment horizontal="left" vertical="center" wrapText="1"/>
    </xf>
    <xf numFmtId="0" fontId="9" fillId="2" borderId="43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45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49" fontId="9" fillId="2" borderId="15" xfId="0" applyNumberFormat="1" applyFont="1" applyFill="1" applyBorder="1" applyAlignment="1">
      <alignment horizontal="left" vertical="center" wrapText="1"/>
    </xf>
    <xf numFmtId="49" fontId="9" fillId="2" borderId="16" xfId="0" applyNumberFormat="1" applyFont="1" applyFill="1" applyBorder="1" applyAlignment="1">
      <alignment horizontal="left" vertical="center" wrapText="1"/>
    </xf>
    <xf numFmtId="0" fontId="7" fillId="2" borderId="45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42" xfId="0" applyFont="1" applyFill="1" applyBorder="1" applyAlignment="1">
      <alignment horizontal="left"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9" fillId="0" borderId="45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/>
    </xf>
    <xf numFmtId="0" fontId="7" fillId="2" borderId="42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14" fontId="9" fillId="0" borderId="27" xfId="0" applyNumberFormat="1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14" fontId="9" fillId="2" borderId="27" xfId="0" applyNumberFormat="1" applyFont="1" applyFill="1" applyBorder="1" applyAlignment="1">
      <alignment horizontal="left" vertical="center" wrapText="1"/>
    </xf>
    <xf numFmtId="2" fontId="9" fillId="0" borderId="27" xfId="0" applyNumberFormat="1" applyFont="1" applyFill="1" applyBorder="1" applyAlignment="1">
      <alignment horizontal="center" vertical="center"/>
    </xf>
    <xf numFmtId="2" fontId="9" fillId="0" borderId="40" xfId="0" applyNumberFormat="1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/>
    </xf>
    <xf numFmtId="49" fontId="9" fillId="0" borderId="27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2" fontId="9" fillId="0" borderId="10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49" fontId="15" fillId="2" borderId="37" xfId="0" applyNumberFormat="1" applyFont="1" applyFill="1" applyBorder="1" applyAlignment="1">
      <alignment horizontal="center" vertical="center" wrapText="1"/>
    </xf>
    <xf numFmtId="49" fontId="15" fillId="2" borderId="38" xfId="0" applyNumberFormat="1" applyFont="1" applyFill="1" applyBorder="1" applyAlignment="1">
      <alignment horizontal="center" vertical="center" wrapText="1"/>
    </xf>
    <xf numFmtId="49" fontId="15" fillId="2" borderId="39" xfId="0" applyNumberFormat="1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/>
    </xf>
    <xf numFmtId="3" fontId="9" fillId="2" borderId="40" xfId="0" applyNumberFormat="1" applyFont="1" applyFill="1" applyBorder="1" applyAlignment="1">
      <alignment horizontal="center" vertical="center"/>
    </xf>
    <xf numFmtId="4" fontId="7" fillId="2" borderId="40" xfId="0" applyNumberFormat="1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left" vertical="center" wrapText="1"/>
    </xf>
    <xf numFmtId="0" fontId="16" fillId="2" borderId="34" xfId="0" applyFont="1" applyFill="1" applyBorder="1" applyAlignment="1">
      <alignment horizontal="left" vertical="center" wrapText="1"/>
    </xf>
    <xf numFmtId="0" fontId="16" fillId="2" borderId="2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/>
    </xf>
    <xf numFmtId="2" fontId="9" fillId="2" borderId="10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49" fontId="7" fillId="2" borderId="35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49" fontId="7" fillId="2" borderId="35" xfId="0" applyNumberFormat="1" applyFont="1" applyFill="1" applyBorder="1" applyAlignment="1">
      <alignment horizontal="left" vertical="center" wrapText="1"/>
    </xf>
    <xf numFmtId="49" fontId="7" fillId="2" borderId="15" xfId="0" applyNumberFormat="1" applyFont="1" applyFill="1" applyBorder="1" applyAlignment="1">
      <alignment horizontal="left" vertical="center" wrapText="1"/>
    </xf>
    <xf numFmtId="49" fontId="7" fillId="2" borderId="16" xfId="0" applyNumberFormat="1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49" fontId="17" fillId="2" borderId="36" xfId="0" applyNumberFormat="1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center" vertical="center"/>
    </xf>
    <xf numFmtId="49" fontId="8" fillId="2" borderId="26" xfId="0" applyNumberFormat="1" applyFont="1" applyFill="1" applyBorder="1" applyAlignment="1">
      <alignment horizontal="left" vertical="center" wrapText="1"/>
    </xf>
    <xf numFmtId="49" fontId="16" fillId="2" borderId="33" xfId="0" applyNumberFormat="1" applyFont="1" applyFill="1" applyBorder="1" applyAlignment="1">
      <alignment horizontal="left" vertical="center"/>
    </xf>
    <xf numFmtId="49" fontId="16" fillId="2" borderId="34" xfId="0" applyNumberFormat="1" applyFont="1" applyFill="1" applyBorder="1" applyAlignment="1">
      <alignment horizontal="left" vertical="center"/>
    </xf>
    <xf numFmtId="49" fontId="16" fillId="2" borderId="29" xfId="0" applyNumberFormat="1" applyFont="1" applyFill="1" applyBorder="1" applyAlignment="1">
      <alignment horizontal="left" vertical="center"/>
    </xf>
    <xf numFmtId="3" fontId="9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/>
    </xf>
    <xf numFmtId="49" fontId="14" fillId="2" borderId="9" xfId="0" applyNumberFormat="1" applyFont="1" applyFill="1" applyBorder="1" applyAlignment="1">
      <alignment vertical="center" wrapText="1"/>
    </xf>
    <xf numFmtId="49" fontId="19" fillId="2" borderId="29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49" fontId="19" fillId="2" borderId="16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4" fontId="9" fillId="2" borderId="9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left" vertical="center" wrapText="1"/>
    </xf>
    <xf numFmtId="49" fontId="19" fillId="2" borderId="9" xfId="0" applyNumberFormat="1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49" fontId="12" fillId="2" borderId="46" xfId="0" applyNumberFormat="1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49" fontId="15" fillId="2" borderId="30" xfId="0" applyNumberFormat="1" applyFont="1" applyFill="1" applyBorder="1" applyAlignment="1">
      <alignment horizontal="center" vertical="center" wrapText="1"/>
    </xf>
    <xf numFmtId="49" fontId="15" fillId="2" borderId="18" xfId="0" applyNumberFormat="1" applyFont="1" applyFill="1" applyBorder="1" applyAlignment="1">
      <alignment horizontal="center" vertical="center" wrapText="1"/>
    </xf>
    <xf numFmtId="49" fontId="15" fillId="2" borderId="19" xfId="0" applyNumberFormat="1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vertical="center"/>
    </xf>
    <xf numFmtId="4" fontId="7" fillId="2" borderId="31" xfId="0" applyNumberFormat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49" fontId="14" fillId="2" borderId="25" xfId="0" applyNumberFormat="1" applyFont="1" applyFill="1" applyBorder="1" applyAlignment="1">
      <alignment vertical="center" wrapText="1"/>
    </xf>
    <xf numFmtId="49" fontId="19" fillId="2" borderId="9" xfId="0" applyNumberFormat="1" applyFont="1" applyFill="1" applyBorder="1" applyAlignment="1">
      <alignment horizontal="center" vertical="center" wrapText="1"/>
    </xf>
    <xf numFmtId="4" fontId="23" fillId="2" borderId="9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164" fontId="23" fillId="2" borderId="9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vertical="center" wrapText="1"/>
    </xf>
    <xf numFmtId="49" fontId="4" fillId="2" borderId="48" xfId="0" applyNumberFormat="1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/>
    </xf>
    <xf numFmtId="165" fontId="12" fillId="2" borderId="31" xfId="1" applyNumberFormat="1" applyFont="1" applyFill="1" applyBorder="1" applyAlignment="1">
      <alignment horizontal="center" vertical="center" wrapText="1"/>
    </xf>
    <xf numFmtId="167" fontId="12" fillId="2" borderId="31" xfId="1" applyNumberFormat="1" applyFont="1" applyFill="1" applyBorder="1" applyAlignment="1">
      <alignment horizontal="center" vertical="center" wrapText="1"/>
    </xf>
    <xf numFmtId="49" fontId="8" fillId="2" borderId="31" xfId="0" applyNumberFormat="1" applyFont="1" applyFill="1" applyBorder="1" applyAlignment="1">
      <alignment horizontal="left" vertical="center" wrapText="1"/>
    </xf>
    <xf numFmtId="49" fontId="9" fillId="2" borderId="10" xfId="0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167" fontId="7" fillId="2" borderId="10" xfId="0" applyNumberFormat="1" applyFont="1" applyFill="1" applyBorder="1" applyAlignment="1">
      <alignment horizontal="center" vertical="center"/>
    </xf>
    <xf numFmtId="167" fontId="23" fillId="2" borderId="10" xfId="0" applyNumberFormat="1" applyFont="1" applyFill="1" applyBorder="1" applyAlignment="1">
      <alignment horizontal="center" vertical="center" wrapText="1"/>
    </xf>
    <xf numFmtId="167" fontId="9" fillId="2" borderId="10" xfId="0" applyNumberFormat="1" applyFont="1" applyFill="1" applyBorder="1" applyAlignment="1">
      <alignment horizontal="center" vertical="center" wrapText="1"/>
    </xf>
    <xf numFmtId="167" fontId="7" fillId="2" borderId="10" xfId="0" applyNumberFormat="1" applyFont="1" applyFill="1" applyBorder="1" applyAlignment="1">
      <alignment horizontal="center" vertical="center" wrapText="1"/>
    </xf>
    <xf numFmtId="49" fontId="14" fillId="2" borderId="27" xfId="0" applyNumberFormat="1" applyFont="1" applyFill="1" applyBorder="1" applyAlignment="1">
      <alignment horizontal="center" vertical="center" wrapText="1"/>
    </xf>
    <xf numFmtId="167" fontId="23" fillId="2" borderId="9" xfId="0" applyNumberFormat="1" applyFont="1" applyFill="1" applyBorder="1" applyAlignment="1">
      <alignment horizontal="center" vertical="center" wrapText="1"/>
    </xf>
    <xf numFmtId="167" fontId="9" fillId="2" borderId="9" xfId="0" applyNumberFormat="1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horizontal="center" vertical="center" wrapText="1"/>
    </xf>
    <xf numFmtId="49" fontId="19" fillId="2" borderId="16" xfId="0" applyNumberFormat="1" applyFont="1" applyFill="1" applyBorder="1" applyAlignment="1">
      <alignment horizontal="center" vertical="center"/>
    </xf>
    <xf numFmtId="167" fontId="23" fillId="2" borderId="9" xfId="0" applyNumberFormat="1" applyFont="1" applyFill="1" applyBorder="1" applyAlignment="1">
      <alignment horizontal="center" vertical="center"/>
    </xf>
    <xf numFmtId="167" fontId="7" fillId="2" borderId="9" xfId="0" applyNumberFormat="1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/>
    </xf>
    <xf numFmtId="49" fontId="14" fillId="2" borderId="26" xfId="0" applyNumberFormat="1" applyFont="1" applyFill="1" applyBorder="1" applyAlignment="1">
      <alignment vertical="center" wrapText="1"/>
    </xf>
    <xf numFmtId="49" fontId="16" fillId="2" borderId="9" xfId="0" applyNumberFormat="1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167" fontId="7" fillId="2" borderId="9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center" vertical="center"/>
    </xf>
    <xf numFmtId="49" fontId="7" fillId="2" borderId="52" xfId="0" applyNumberFormat="1" applyFont="1" applyFill="1" applyBorder="1" applyAlignment="1">
      <alignment horizontal="left" vertical="center" wrapText="1"/>
    </xf>
    <xf numFmtId="49" fontId="7" fillId="2" borderId="43" xfId="0" applyNumberFormat="1" applyFont="1" applyFill="1" applyBorder="1" applyAlignment="1">
      <alignment horizontal="left" vertical="center" wrapText="1"/>
    </xf>
    <xf numFmtId="49" fontId="7" fillId="2" borderId="28" xfId="0" applyNumberFormat="1" applyFont="1" applyFill="1" applyBorder="1" applyAlignment="1">
      <alignment horizontal="left" vertical="center" wrapText="1"/>
    </xf>
    <xf numFmtId="49" fontId="19" fillId="2" borderId="28" xfId="0" applyNumberFormat="1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4" fontId="9" fillId="2" borderId="27" xfId="0" applyNumberFormat="1" applyFont="1" applyFill="1" applyBorder="1" applyAlignment="1">
      <alignment horizontal="center" vertical="center" wrapText="1"/>
    </xf>
    <xf numFmtId="164" fontId="9" fillId="2" borderId="27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49" fontId="14" fillId="2" borderId="27" xfId="0" applyNumberFormat="1" applyFont="1" applyFill="1" applyBorder="1" applyAlignment="1">
      <alignment vertical="center" wrapText="1"/>
    </xf>
    <xf numFmtId="49" fontId="22" fillId="2" borderId="50" xfId="0" applyNumberFormat="1" applyFont="1" applyFill="1" applyBorder="1" applyAlignment="1">
      <alignment vertical="center" wrapText="1"/>
    </xf>
    <xf numFmtId="49" fontId="16" fillId="2" borderId="35" xfId="0" applyNumberFormat="1" applyFont="1" applyFill="1" applyBorder="1" applyAlignment="1">
      <alignment horizontal="center" vertical="center" wrapText="1"/>
    </xf>
    <xf numFmtId="49" fontId="16" fillId="2" borderId="15" xfId="0" applyNumberFormat="1" applyFont="1" applyFill="1" applyBorder="1" applyAlignment="1">
      <alignment horizontal="center" vertical="center" wrapText="1"/>
    </xf>
    <xf numFmtId="49" fontId="16" fillId="2" borderId="16" xfId="0" applyNumberFormat="1" applyFont="1" applyFill="1" applyBorder="1" applyAlignment="1">
      <alignment horizontal="center" vertical="center" wrapText="1"/>
    </xf>
    <xf numFmtId="49" fontId="16" fillId="2" borderId="29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49" fontId="22" fillId="2" borderId="42" xfId="0" applyNumberFormat="1" applyFont="1" applyFill="1" applyBorder="1" applyAlignment="1">
      <alignment horizontal="center" vertical="center" wrapText="1"/>
    </xf>
    <xf numFmtId="49" fontId="16" fillId="2" borderId="35" xfId="0" applyNumberFormat="1" applyFont="1" applyFill="1" applyBorder="1" applyAlignment="1">
      <alignment horizontal="left" vertical="center" wrapText="1"/>
    </xf>
    <xf numFmtId="49" fontId="16" fillId="2" borderId="15" xfId="0" applyNumberFormat="1" applyFont="1" applyFill="1" applyBorder="1" applyAlignment="1">
      <alignment horizontal="lef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49" fontId="16" fillId="2" borderId="16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49" fontId="22" fillId="2" borderId="23" xfId="0" applyNumberFormat="1" applyFont="1" applyFill="1" applyBorder="1" applyAlignment="1">
      <alignment horizontal="center" vertical="center" wrapText="1"/>
    </xf>
    <xf numFmtId="49" fontId="16" fillId="2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49" fontId="25" fillId="2" borderId="9" xfId="0" applyNumberFormat="1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/>
    </xf>
    <xf numFmtId="49" fontId="8" fillId="2" borderId="48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22" fillId="2" borderId="26" xfId="0" applyNumberFormat="1" applyFont="1" applyFill="1" applyBorder="1" applyAlignment="1">
      <alignment horizontal="center" vertical="center" wrapText="1"/>
    </xf>
    <xf numFmtId="166" fontId="7" fillId="2" borderId="10" xfId="1" applyNumberFormat="1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 wrapText="1"/>
    </xf>
    <xf numFmtId="49" fontId="26" fillId="2" borderId="51" xfId="0" applyNumberFormat="1" applyFont="1" applyFill="1" applyBorder="1" applyAlignment="1">
      <alignment horizontal="left" vertical="center" wrapText="1"/>
    </xf>
    <xf numFmtId="49" fontId="26" fillId="2" borderId="21" xfId="0" applyNumberFormat="1" applyFont="1" applyFill="1" applyBorder="1" applyAlignment="1">
      <alignment horizontal="left" vertical="center" wrapText="1"/>
    </xf>
    <xf numFmtId="49" fontId="26" fillId="2" borderId="22" xfId="0" applyNumberFormat="1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center" vertical="center"/>
    </xf>
    <xf numFmtId="4" fontId="12" fillId="2" borderId="2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27" fillId="2" borderId="9" xfId="2" applyFont="1" applyFill="1" applyBorder="1" applyAlignment="1">
      <alignment vertical="center"/>
    </xf>
    <xf numFmtId="0" fontId="28" fillId="2" borderId="9" xfId="2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</cellXfs>
  <cellStyles count="16">
    <cellStyle name="Гиперссылка 2" xfId="4"/>
    <cellStyle name="Обычный" xfId="0" builtinId="0"/>
    <cellStyle name="Обычный 2" xfId="5"/>
    <cellStyle name="Обычный 2 11" xfId="3"/>
    <cellStyle name="Обычный 2 2" xfId="6"/>
    <cellStyle name="Обычный 29" xfId="7"/>
    <cellStyle name="Обычный 3" xfId="2"/>
    <cellStyle name="Обычный 3 2" xfId="8"/>
    <cellStyle name="Обычный_18.03.2011Ответ на факсограмму № 199 от 16.03.2011" xfId="15"/>
    <cellStyle name="Финансовый" xfId="1" builtinId="3"/>
    <cellStyle name="Финансовый 13" xfId="9"/>
    <cellStyle name="Финансовый 2" xfId="10"/>
    <cellStyle name="Финансовый 2 2" xfId="11"/>
    <cellStyle name="Финансовый 3" xfId="12"/>
    <cellStyle name="Финансовый 4" xfId="13"/>
    <cellStyle name="Финансовый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09"/>
  <sheetViews>
    <sheetView tabSelected="1" view="pageBreakPreview" topLeftCell="A199" zoomScale="75" zoomScaleNormal="100" zoomScaleSheetLayoutView="75" workbookViewId="0">
      <selection activeCell="F171" sqref="F171"/>
    </sheetView>
  </sheetViews>
  <sheetFormatPr defaultColWidth="9.140625" defaultRowHeight="15"/>
  <cols>
    <col min="1" max="1" width="13.7109375" style="104" customWidth="1"/>
    <col min="2" max="2" width="12" style="1" customWidth="1"/>
    <col min="3" max="3" width="21.7109375" style="1" customWidth="1"/>
    <col min="4" max="4" width="23.7109375" style="1" customWidth="1"/>
    <col min="5" max="5" width="10.42578125" style="105" customWidth="1"/>
    <col min="6" max="6" width="14.7109375" style="106" customWidth="1"/>
    <col min="7" max="7" width="20.42578125" style="105" customWidth="1"/>
    <col min="8" max="8" width="19" style="105" customWidth="1"/>
    <col min="9" max="9" width="22" style="106" customWidth="1"/>
    <col min="10" max="10" width="17.28515625" style="105" customWidth="1"/>
    <col min="11" max="11" width="18.7109375" style="105" customWidth="1"/>
    <col min="12" max="12" width="34.140625" style="107" customWidth="1"/>
    <col min="13" max="13" width="13.5703125" style="1" customWidth="1"/>
    <col min="14" max="14" width="9.140625" style="1"/>
    <col min="15" max="15" width="16.42578125" style="1" customWidth="1"/>
    <col min="16" max="16" width="9.85546875" style="1" bestFit="1" customWidth="1"/>
    <col min="17" max="17" width="14" style="1" customWidth="1"/>
    <col min="18" max="16384" width="9.140625" style="1"/>
  </cols>
  <sheetData>
    <row r="1" spans="1:12" ht="23.25" customHeight="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2" customFormat="1" ht="23.25" customHeight="1">
      <c r="A2" s="218" t="s">
        <v>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1:12" ht="23.25" customHeight="1">
      <c r="A3" s="219" t="s">
        <v>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24.75" customHeight="1" thickBot="1">
      <c r="A4" s="218" t="s">
        <v>3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</row>
    <row r="5" spans="1:12" s="3" customFormat="1" ht="88.5" customHeight="1">
      <c r="A5" s="220" t="s">
        <v>4</v>
      </c>
      <c r="B5" s="222" t="s">
        <v>5</v>
      </c>
      <c r="C5" s="223"/>
      <c r="D5" s="224"/>
      <c r="E5" s="214" t="s">
        <v>6</v>
      </c>
      <c r="F5" s="214" t="s">
        <v>7</v>
      </c>
      <c r="G5" s="214" t="s">
        <v>8</v>
      </c>
      <c r="H5" s="2" t="s">
        <v>9</v>
      </c>
      <c r="I5" s="222" t="s">
        <v>10</v>
      </c>
      <c r="J5" s="224"/>
      <c r="K5" s="214" t="s">
        <v>11</v>
      </c>
      <c r="L5" s="216" t="s">
        <v>12</v>
      </c>
    </row>
    <row r="6" spans="1:12" s="3" customFormat="1" ht="57">
      <c r="A6" s="221"/>
      <c r="B6" s="4" t="s">
        <v>13</v>
      </c>
      <c r="C6" s="4" t="s">
        <v>14</v>
      </c>
      <c r="D6" s="4" t="s">
        <v>15</v>
      </c>
      <c r="E6" s="215"/>
      <c r="F6" s="215"/>
      <c r="G6" s="215"/>
      <c r="H6" s="4" t="s">
        <v>16</v>
      </c>
      <c r="I6" s="4" t="s">
        <v>7</v>
      </c>
      <c r="J6" s="4" t="s">
        <v>16</v>
      </c>
      <c r="K6" s="215"/>
      <c r="L6" s="217"/>
    </row>
    <row r="7" spans="1:12" s="8" customFormat="1">
      <c r="A7" s="5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7">
        <v>12</v>
      </c>
    </row>
    <row r="8" spans="1:12" s="8" customFormat="1" ht="22.9" customHeight="1">
      <c r="A8" s="225" t="s">
        <v>17</v>
      </c>
      <c r="B8" s="226" t="s">
        <v>18</v>
      </c>
      <c r="C8" s="227"/>
      <c r="D8" s="227"/>
      <c r="E8" s="227"/>
      <c r="F8" s="227"/>
      <c r="G8" s="227"/>
      <c r="H8" s="227"/>
      <c r="I8" s="227"/>
      <c r="J8" s="227"/>
      <c r="K8" s="228"/>
      <c r="L8" s="7"/>
    </row>
    <row r="9" spans="1:12" s="8" customFormat="1" ht="21" thickBot="1">
      <c r="A9" s="62"/>
      <c r="B9" s="229" t="s">
        <v>19</v>
      </c>
      <c r="C9" s="230"/>
      <c r="D9" s="230"/>
      <c r="E9" s="230"/>
      <c r="F9" s="230"/>
      <c r="G9" s="230"/>
      <c r="H9" s="230"/>
      <c r="I9" s="230"/>
      <c r="J9" s="230"/>
      <c r="K9" s="231"/>
      <c r="L9" s="7"/>
    </row>
    <row r="10" spans="1:12" s="8" customFormat="1" ht="19.5" thickBot="1">
      <c r="A10" s="232" t="s">
        <v>20</v>
      </c>
      <c r="B10" s="233" t="s">
        <v>21</v>
      </c>
      <c r="C10" s="234"/>
      <c r="D10" s="234"/>
      <c r="E10" s="234"/>
      <c r="F10" s="234"/>
      <c r="G10" s="234"/>
      <c r="H10" s="234"/>
      <c r="I10" s="234"/>
      <c r="J10" s="234"/>
      <c r="K10" s="235"/>
      <c r="L10" s="110"/>
    </row>
    <row r="11" spans="1:12" s="8" customFormat="1" ht="23.45" customHeight="1">
      <c r="A11" s="123" t="s">
        <v>22</v>
      </c>
      <c r="B11" s="199" t="s">
        <v>23</v>
      </c>
      <c r="C11" s="200"/>
      <c r="D11" s="201"/>
      <c r="E11" s="9" t="s">
        <v>24</v>
      </c>
      <c r="F11" s="10">
        <v>116</v>
      </c>
      <c r="G11" s="205">
        <f>G13+G15</f>
        <v>1424.32</v>
      </c>
      <c r="H11" s="11"/>
      <c r="I11" s="11"/>
      <c r="J11" s="11"/>
      <c r="K11" s="11"/>
      <c r="L11" s="207"/>
    </row>
    <row r="12" spans="1:12" s="8" customFormat="1" ht="23.45" customHeight="1">
      <c r="A12" s="124"/>
      <c r="B12" s="202"/>
      <c r="C12" s="203"/>
      <c r="D12" s="204"/>
      <c r="E12" s="12" t="s">
        <v>25</v>
      </c>
      <c r="F12" s="13">
        <v>1450</v>
      </c>
      <c r="G12" s="206"/>
      <c r="H12" s="13"/>
      <c r="I12" s="13"/>
      <c r="J12" s="13"/>
      <c r="K12" s="13"/>
      <c r="L12" s="208"/>
    </row>
    <row r="13" spans="1:12" s="8" customFormat="1" ht="18.600000000000001" customHeight="1">
      <c r="A13" s="120"/>
      <c r="B13" s="191">
        <v>41659</v>
      </c>
      <c r="C13" s="210" t="s">
        <v>183</v>
      </c>
      <c r="D13" s="195">
        <v>42004</v>
      </c>
      <c r="E13" s="14" t="s">
        <v>24</v>
      </c>
      <c r="F13" s="15">
        <v>112</v>
      </c>
      <c r="G13" s="196">
        <v>1375.22</v>
      </c>
      <c r="H13" s="196">
        <f>G13</f>
        <v>1375.22</v>
      </c>
      <c r="I13" s="15">
        <v>112</v>
      </c>
      <c r="J13" s="196">
        <v>1375.22</v>
      </c>
      <c r="K13" s="196">
        <f>J13</f>
        <v>1375.22</v>
      </c>
      <c r="L13" s="190" t="s">
        <v>26</v>
      </c>
    </row>
    <row r="14" spans="1:12" s="8" customFormat="1" ht="19.899999999999999" customHeight="1">
      <c r="A14" s="121"/>
      <c r="B14" s="209"/>
      <c r="C14" s="211"/>
      <c r="D14" s="212"/>
      <c r="E14" s="14" t="s">
        <v>27</v>
      </c>
      <c r="F14" s="13">
        <v>1400</v>
      </c>
      <c r="G14" s="213"/>
      <c r="H14" s="213"/>
      <c r="I14" s="13">
        <v>1400</v>
      </c>
      <c r="J14" s="213"/>
      <c r="K14" s="213"/>
      <c r="L14" s="190"/>
    </row>
    <row r="15" spans="1:12" s="8" customFormat="1" ht="21" customHeight="1">
      <c r="A15" s="121"/>
      <c r="B15" s="191">
        <v>41659</v>
      </c>
      <c r="C15" s="193" t="s">
        <v>28</v>
      </c>
      <c r="D15" s="195">
        <v>42004</v>
      </c>
      <c r="E15" s="16" t="s">
        <v>24</v>
      </c>
      <c r="F15" s="15">
        <v>4</v>
      </c>
      <c r="G15" s="196">
        <v>49.1</v>
      </c>
      <c r="H15" s="196">
        <f>G15</f>
        <v>49.1</v>
      </c>
      <c r="I15" s="15">
        <v>4</v>
      </c>
      <c r="J15" s="196">
        <v>49.1</v>
      </c>
      <c r="K15" s="196">
        <f>J15</f>
        <v>49.1</v>
      </c>
      <c r="L15" s="190" t="s">
        <v>26</v>
      </c>
    </row>
    <row r="16" spans="1:12" s="8" customFormat="1" ht="22.15" customHeight="1" thickBot="1">
      <c r="A16" s="122"/>
      <c r="B16" s="192"/>
      <c r="C16" s="194"/>
      <c r="D16" s="194"/>
      <c r="E16" s="111" t="s">
        <v>25</v>
      </c>
      <c r="F16" s="112">
        <v>50</v>
      </c>
      <c r="G16" s="197"/>
      <c r="H16" s="197"/>
      <c r="I16" s="112">
        <v>50</v>
      </c>
      <c r="J16" s="197"/>
      <c r="K16" s="197"/>
      <c r="L16" s="198"/>
    </row>
    <row r="17" spans="1:12" s="8" customFormat="1" ht="23.25" thickBot="1">
      <c r="A17" s="236" t="s">
        <v>29</v>
      </c>
      <c r="B17" s="237"/>
      <c r="C17" s="237"/>
      <c r="D17" s="238"/>
      <c r="E17" s="239"/>
      <c r="F17" s="240"/>
      <c r="G17" s="241">
        <f>G13+G15</f>
        <v>1424.32</v>
      </c>
      <c r="H17" s="241">
        <f t="shared" ref="H17:K17" si="0">H13+H15</f>
        <v>1424.32</v>
      </c>
      <c r="I17" s="241"/>
      <c r="J17" s="241">
        <f t="shared" si="0"/>
        <v>1424.32</v>
      </c>
      <c r="K17" s="241">
        <f t="shared" si="0"/>
        <v>1424.32</v>
      </c>
      <c r="L17" s="242"/>
    </row>
    <row r="18" spans="1:12" s="8" customFormat="1" ht="26.45" customHeight="1">
      <c r="A18" s="243" t="s">
        <v>30</v>
      </c>
      <c r="B18" s="244"/>
      <c r="C18" s="244"/>
      <c r="D18" s="245"/>
      <c r="E18" s="246"/>
      <c r="F18" s="246"/>
      <c r="G18" s="247">
        <f>G13+G15</f>
        <v>1424.32</v>
      </c>
      <c r="H18" s="247">
        <f>H13+H15</f>
        <v>1424.32</v>
      </c>
      <c r="I18" s="247"/>
      <c r="J18" s="247">
        <f>J13+J15</f>
        <v>1424.32</v>
      </c>
      <c r="K18" s="247">
        <f>K13+K15</f>
        <v>1424.32</v>
      </c>
      <c r="L18" s="248"/>
    </row>
    <row r="19" spans="1:12" s="8" customFormat="1" ht="18" customHeight="1">
      <c r="A19" s="249" t="s">
        <v>31</v>
      </c>
      <c r="B19" s="250"/>
      <c r="C19" s="250"/>
      <c r="D19" s="251"/>
      <c r="E19" s="66"/>
      <c r="F19" s="66"/>
      <c r="G19" s="252"/>
      <c r="H19" s="252"/>
      <c r="I19" s="252"/>
      <c r="J19" s="252"/>
      <c r="K19" s="252"/>
      <c r="L19" s="253"/>
    </row>
    <row r="20" spans="1:12" s="8" customFormat="1" ht="29.45" customHeight="1">
      <c r="A20" s="254" t="s">
        <v>32</v>
      </c>
      <c r="B20" s="255"/>
      <c r="C20" s="255"/>
      <c r="D20" s="256"/>
      <c r="E20" s="66"/>
      <c r="F20" s="66"/>
      <c r="G20" s="252"/>
      <c r="H20" s="252"/>
      <c r="I20" s="252"/>
      <c r="J20" s="252"/>
      <c r="K20" s="252"/>
      <c r="L20" s="253"/>
    </row>
    <row r="21" spans="1:12" s="8" customFormat="1" ht="30" customHeight="1">
      <c r="A21" s="254" t="s">
        <v>33</v>
      </c>
      <c r="B21" s="255"/>
      <c r="C21" s="255"/>
      <c r="D21" s="256"/>
      <c r="E21" s="66"/>
      <c r="F21" s="66"/>
      <c r="G21" s="252">
        <f>G18</f>
        <v>1424.32</v>
      </c>
      <c r="H21" s="252">
        <f>H18</f>
        <v>1424.32</v>
      </c>
      <c r="I21" s="252"/>
      <c r="J21" s="252">
        <f>J18</f>
        <v>1424.32</v>
      </c>
      <c r="K21" s="252">
        <f>K18</f>
        <v>1424.32</v>
      </c>
      <c r="L21" s="253"/>
    </row>
    <row r="22" spans="1:12" s="8" customFormat="1" ht="26.25" customHeight="1">
      <c r="A22" s="254" t="s">
        <v>34</v>
      </c>
      <c r="B22" s="255"/>
      <c r="C22" s="255"/>
      <c r="D22" s="256"/>
      <c r="E22" s="66"/>
      <c r="F22" s="66"/>
      <c r="G22" s="66"/>
      <c r="H22" s="66"/>
      <c r="I22" s="66"/>
      <c r="J22" s="66"/>
      <c r="K22" s="66"/>
      <c r="L22" s="253"/>
    </row>
    <row r="23" spans="1:12" s="8" customFormat="1" ht="23.25" customHeight="1">
      <c r="A23" s="254" t="s">
        <v>35</v>
      </c>
      <c r="B23" s="255"/>
      <c r="C23" s="255"/>
      <c r="D23" s="256"/>
      <c r="E23" s="66"/>
      <c r="F23" s="66"/>
      <c r="G23" s="66"/>
      <c r="H23" s="66"/>
      <c r="I23" s="66"/>
      <c r="J23" s="66"/>
      <c r="K23" s="66"/>
      <c r="L23" s="253"/>
    </row>
    <row r="24" spans="1:12" s="8" customFormat="1" ht="25.5" customHeight="1">
      <c r="A24" s="225" t="s">
        <v>36</v>
      </c>
      <c r="B24" s="226" t="s">
        <v>37</v>
      </c>
      <c r="C24" s="227"/>
      <c r="D24" s="227"/>
      <c r="E24" s="227"/>
      <c r="F24" s="227"/>
      <c r="G24" s="227"/>
      <c r="H24" s="227"/>
      <c r="I24" s="227"/>
      <c r="J24" s="227"/>
      <c r="K24" s="228"/>
      <c r="L24" s="257" t="s">
        <v>38</v>
      </c>
    </row>
    <row r="25" spans="1:12" s="17" customFormat="1" ht="22.5" customHeight="1" thickBot="1">
      <c r="A25" s="258"/>
      <c r="B25" s="229" t="s">
        <v>39</v>
      </c>
      <c r="C25" s="230"/>
      <c r="D25" s="230"/>
      <c r="E25" s="230"/>
      <c r="F25" s="230"/>
      <c r="G25" s="230"/>
      <c r="H25" s="230"/>
      <c r="I25" s="230"/>
      <c r="J25" s="230"/>
      <c r="K25" s="231"/>
      <c r="L25" s="259" t="s">
        <v>178</v>
      </c>
    </row>
    <row r="26" spans="1:12" s="17" customFormat="1" ht="22.5" customHeight="1">
      <c r="A26" s="232" t="s">
        <v>40</v>
      </c>
      <c r="B26" s="233" t="s">
        <v>41</v>
      </c>
      <c r="C26" s="234"/>
      <c r="D26" s="234"/>
      <c r="E26" s="234"/>
      <c r="F26" s="234"/>
      <c r="G26" s="234"/>
      <c r="H26" s="234"/>
      <c r="I26" s="234"/>
      <c r="J26" s="234"/>
      <c r="K26" s="235"/>
      <c r="L26" s="108"/>
    </row>
    <row r="27" spans="1:12" s="17" customFormat="1" ht="29.45" customHeight="1">
      <c r="A27" s="18" t="s">
        <v>42</v>
      </c>
      <c r="B27" s="189" t="s">
        <v>43</v>
      </c>
      <c r="C27" s="189"/>
      <c r="D27" s="189"/>
      <c r="E27" s="19" t="s">
        <v>44</v>
      </c>
      <c r="F27" s="20">
        <f>SUM(F28:F33)</f>
        <v>19</v>
      </c>
      <c r="G27" s="19">
        <f>SUM(G28:G33)</f>
        <v>27074.25</v>
      </c>
      <c r="H27" s="19"/>
      <c r="I27" s="20"/>
      <c r="J27" s="19"/>
      <c r="K27" s="19"/>
      <c r="L27" s="108"/>
    </row>
    <row r="28" spans="1:12" s="17" customFormat="1" ht="29.45" customHeight="1">
      <c r="A28" s="139"/>
      <c r="B28" s="21">
        <v>41655</v>
      </c>
      <c r="C28" s="22" t="s">
        <v>45</v>
      </c>
      <c r="D28" s="21">
        <v>42004</v>
      </c>
      <c r="E28" s="19" t="s">
        <v>44</v>
      </c>
      <c r="F28" s="20">
        <v>3</v>
      </c>
      <c r="G28" s="19">
        <v>6264.25</v>
      </c>
      <c r="H28" s="19">
        <v>6264.25</v>
      </c>
      <c r="I28" s="20"/>
      <c r="J28" s="19">
        <v>6264.25</v>
      </c>
      <c r="K28" s="19">
        <f>J28</f>
        <v>6264.25</v>
      </c>
      <c r="L28" s="38" t="s">
        <v>179</v>
      </c>
    </row>
    <row r="29" spans="1:12" s="17" customFormat="1" ht="29.45" customHeight="1">
      <c r="A29" s="140"/>
      <c r="B29" s="21">
        <v>41655</v>
      </c>
      <c r="C29" s="22" t="s">
        <v>46</v>
      </c>
      <c r="D29" s="21">
        <v>42004</v>
      </c>
      <c r="E29" s="19" t="s">
        <v>44</v>
      </c>
      <c r="F29" s="20">
        <v>6</v>
      </c>
      <c r="G29" s="19">
        <v>4017.87</v>
      </c>
      <c r="H29" s="19">
        <v>4017.87</v>
      </c>
      <c r="I29" s="20"/>
      <c r="J29" s="19">
        <v>4017.87</v>
      </c>
      <c r="K29" s="19">
        <f>J29</f>
        <v>4017.87</v>
      </c>
      <c r="L29" s="38" t="s">
        <v>179</v>
      </c>
    </row>
    <row r="30" spans="1:12" s="17" customFormat="1" ht="29.45" customHeight="1">
      <c r="A30" s="140"/>
      <c r="B30" s="21">
        <v>41655</v>
      </c>
      <c r="C30" s="22" t="s">
        <v>47</v>
      </c>
      <c r="D30" s="21">
        <v>42004</v>
      </c>
      <c r="E30" s="19" t="s">
        <v>44</v>
      </c>
      <c r="F30" s="20">
        <v>1</v>
      </c>
      <c r="G30" s="19">
        <v>5209.8900000000003</v>
      </c>
      <c r="H30" s="19">
        <v>5209.8900000000003</v>
      </c>
      <c r="I30" s="20"/>
      <c r="J30" s="19">
        <v>5209.8900000000003</v>
      </c>
      <c r="K30" s="19">
        <f t="shared" ref="K30:K33" si="1">J30</f>
        <v>5209.8900000000003</v>
      </c>
      <c r="L30" s="38" t="s">
        <v>179</v>
      </c>
    </row>
    <row r="31" spans="1:12" s="17" customFormat="1" ht="29.45" customHeight="1">
      <c r="A31" s="140"/>
      <c r="B31" s="21">
        <v>41649</v>
      </c>
      <c r="C31" s="22" t="s">
        <v>48</v>
      </c>
      <c r="D31" s="21">
        <v>42004</v>
      </c>
      <c r="E31" s="19" t="s">
        <v>44</v>
      </c>
      <c r="F31" s="20">
        <v>7</v>
      </c>
      <c r="G31" s="19">
        <v>7593.61</v>
      </c>
      <c r="H31" s="19">
        <v>7593.61</v>
      </c>
      <c r="I31" s="20"/>
      <c r="J31" s="19">
        <v>7593.61</v>
      </c>
      <c r="K31" s="19">
        <f t="shared" si="1"/>
        <v>7593.61</v>
      </c>
      <c r="L31" s="38" t="s">
        <v>179</v>
      </c>
    </row>
    <row r="32" spans="1:12" s="17" customFormat="1" ht="29.45" customHeight="1">
      <c r="A32" s="140"/>
      <c r="B32" s="21">
        <v>41696</v>
      </c>
      <c r="C32" s="22" t="s">
        <v>49</v>
      </c>
      <c r="D32" s="21">
        <v>42004</v>
      </c>
      <c r="E32" s="19" t="s">
        <v>44</v>
      </c>
      <c r="F32" s="20">
        <v>1</v>
      </c>
      <c r="G32" s="19">
        <v>2843.92</v>
      </c>
      <c r="H32" s="19">
        <v>2843.92</v>
      </c>
      <c r="I32" s="20"/>
      <c r="J32" s="19">
        <v>2843.92</v>
      </c>
      <c r="K32" s="19">
        <f t="shared" si="1"/>
        <v>2843.92</v>
      </c>
      <c r="L32" s="38" t="s">
        <v>179</v>
      </c>
    </row>
    <row r="33" spans="1:16" s="17" customFormat="1" ht="29.45" customHeight="1">
      <c r="A33" s="141"/>
      <c r="B33" s="21">
        <v>41655</v>
      </c>
      <c r="C33" s="22" t="s">
        <v>50</v>
      </c>
      <c r="D33" s="21">
        <v>42004</v>
      </c>
      <c r="E33" s="19" t="s">
        <v>44</v>
      </c>
      <c r="F33" s="20">
        <v>1</v>
      </c>
      <c r="G33" s="19">
        <v>1144.71</v>
      </c>
      <c r="H33" s="19">
        <v>1144.71</v>
      </c>
      <c r="I33" s="20"/>
      <c r="J33" s="19">
        <v>1144.71</v>
      </c>
      <c r="K33" s="19">
        <f t="shared" si="1"/>
        <v>1144.71</v>
      </c>
      <c r="L33" s="38" t="s">
        <v>179</v>
      </c>
    </row>
    <row r="34" spans="1:16" s="17" customFormat="1" ht="29.45" customHeight="1" thickBot="1">
      <c r="A34" s="236" t="s">
        <v>51</v>
      </c>
      <c r="B34" s="237"/>
      <c r="C34" s="237"/>
      <c r="D34" s="238"/>
      <c r="E34" s="260"/>
      <c r="F34" s="240"/>
      <c r="G34" s="241">
        <f>SUM(G28:G33)</f>
        <v>27074.25</v>
      </c>
      <c r="H34" s="241">
        <f>SUM(H28:H33)</f>
        <v>27074.25</v>
      </c>
      <c r="I34" s="240"/>
      <c r="J34" s="241">
        <f>SUM(J28:J33)</f>
        <v>27074.25</v>
      </c>
      <c r="K34" s="241">
        <f>SUM(K28:K33)</f>
        <v>27074.25</v>
      </c>
      <c r="L34" s="261"/>
      <c r="M34" s="23"/>
      <c r="N34" s="24"/>
    </row>
    <row r="35" spans="1:16" s="17" customFormat="1" ht="29.45" customHeight="1">
      <c r="A35" s="262" t="s">
        <v>52</v>
      </c>
      <c r="B35" s="263"/>
      <c r="C35" s="263"/>
      <c r="D35" s="264"/>
      <c r="E35" s="32"/>
      <c r="F35" s="265"/>
      <c r="G35" s="266">
        <f>G34</f>
        <v>27074.25</v>
      </c>
      <c r="H35" s="266">
        <f>H34</f>
        <v>27074.25</v>
      </c>
      <c r="I35" s="267"/>
      <c r="J35" s="268">
        <f>J34</f>
        <v>27074.25</v>
      </c>
      <c r="K35" s="268">
        <f>K34</f>
        <v>27074.25</v>
      </c>
      <c r="L35" s="269"/>
      <c r="M35" s="25"/>
      <c r="N35" s="26"/>
    </row>
    <row r="36" spans="1:16" s="17" customFormat="1" ht="22.5" customHeight="1">
      <c r="A36" s="249" t="s">
        <v>31</v>
      </c>
      <c r="B36" s="250"/>
      <c r="C36" s="250"/>
      <c r="D36" s="251"/>
      <c r="E36" s="270"/>
      <c r="F36" s="271"/>
      <c r="G36" s="272"/>
      <c r="H36" s="273"/>
      <c r="I36" s="273"/>
      <c r="J36" s="273"/>
      <c r="K36" s="272"/>
      <c r="L36" s="269"/>
      <c r="M36" s="27"/>
      <c r="N36" s="28"/>
    </row>
    <row r="37" spans="1:16" s="17" customFormat="1" ht="29.45" customHeight="1">
      <c r="A37" s="254" t="s">
        <v>32</v>
      </c>
      <c r="B37" s="255"/>
      <c r="C37" s="255"/>
      <c r="D37" s="256"/>
      <c r="E37" s="274"/>
      <c r="F37" s="275"/>
      <c r="G37" s="276"/>
      <c r="H37" s="276"/>
      <c r="I37" s="276"/>
      <c r="J37" s="276"/>
      <c r="K37" s="276"/>
      <c r="L37" s="269"/>
      <c r="M37" s="29"/>
      <c r="N37" s="28"/>
    </row>
    <row r="38" spans="1:16" s="17" customFormat="1" ht="29.45" customHeight="1">
      <c r="A38" s="254" t="s">
        <v>33</v>
      </c>
      <c r="B38" s="255"/>
      <c r="C38" s="255"/>
      <c r="D38" s="256"/>
      <c r="E38" s="274"/>
      <c r="F38" s="275"/>
      <c r="G38" s="277">
        <f>G35</f>
        <v>27074.25</v>
      </c>
      <c r="H38" s="277">
        <f>H35</f>
        <v>27074.25</v>
      </c>
      <c r="I38" s="276"/>
      <c r="J38" s="277">
        <f>J35</f>
        <v>27074.25</v>
      </c>
      <c r="K38" s="277">
        <f>K35</f>
        <v>27074.25</v>
      </c>
      <c r="L38" s="269"/>
      <c r="M38" s="29"/>
      <c r="N38" s="28"/>
    </row>
    <row r="39" spans="1:16" s="17" customFormat="1" ht="21" customHeight="1">
      <c r="A39" s="254" t="s">
        <v>34</v>
      </c>
      <c r="B39" s="255"/>
      <c r="C39" s="255"/>
      <c r="D39" s="256"/>
      <c r="E39" s="274"/>
      <c r="F39" s="275"/>
      <c r="G39" s="277"/>
      <c r="H39" s="276"/>
      <c r="I39" s="276"/>
      <c r="J39" s="276"/>
      <c r="K39" s="276"/>
      <c r="L39" s="269"/>
      <c r="M39" s="29"/>
      <c r="N39" s="28"/>
    </row>
    <row r="40" spans="1:16" s="17" customFormat="1" ht="21" customHeight="1">
      <c r="A40" s="278" t="s">
        <v>35</v>
      </c>
      <c r="B40" s="278"/>
      <c r="C40" s="278"/>
      <c r="D40" s="278"/>
      <c r="E40" s="279"/>
      <c r="F40" s="280"/>
      <c r="G40" s="281"/>
      <c r="H40" s="281"/>
      <c r="I40" s="281"/>
      <c r="J40" s="281"/>
      <c r="K40" s="281"/>
      <c r="L40" s="269"/>
      <c r="M40" s="30"/>
      <c r="N40" s="28"/>
    </row>
    <row r="41" spans="1:16" s="8" customFormat="1" ht="33.75" customHeight="1" thickBot="1">
      <c r="A41" s="282" t="s">
        <v>53</v>
      </c>
      <c r="B41" s="283" t="s">
        <v>54</v>
      </c>
      <c r="C41" s="284"/>
      <c r="D41" s="284"/>
      <c r="E41" s="284"/>
      <c r="F41" s="284"/>
      <c r="G41" s="284"/>
      <c r="H41" s="284"/>
      <c r="I41" s="284"/>
      <c r="J41" s="284"/>
      <c r="K41" s="285"/>
      <c r="L41" s="286" t="s">
        <v>60</v>
      </c>
    </row>
    <row r="42" spans="1:16" s="8" customFormat="1" ht="42" customHeight="1">
      <c r="A42" s="53" t="s">
        <v>55</v>
      </c>
      <c r="B42" s="154" t="s">
        <v>56</v>
      </c>
      <c r="C42" s="155"/>
      <c r="D42" s="155"/>
      <c r="E42" s="155"/>
      <c r="F42" s="155"/>
      <c r="G42" s="155"/>
      <c r="H42" s="155"/>
      <c r="I42" s="155"/>
      <c r="J42" s="155"/>
      <c r="K42" s="156"/>
      <c r="L42" s="287"/>
    </row>
    <row r="43" spans="1:16" ht="30.75" customHeight="1">
      <c r="A43" s="31" t="s">
        <v>57</v>
      </c>
      <c r="B43" s="188" t="s">
        <v>58</v>
      </c>
      <c r="C43" s="188"/>
      <c r="D43" s="188"/>
      <c r="E43" s="32" t="s">
        <v>27</v>
      </c>
      <c r="F43" s="33">
        <f>F44+F45+F46+F47+F48</f>
        <v>1168883</v>
      </c>
      <c r="G43" s="33">
        <f>SUM(G44:G49)</f>
        <v>75960.97</v>
      </c>
      <c r="H43" s="33">
        <f t="shared" ref="H43:K43" si="2">SUM(H44:H49)</f>
        <v>75960.97</v>
      </c>
      <c r="I43" s="33">
        <f>I44+I45+I46+I47+I48</f>
        <v>1168883</v>
      </c>
      <c r="J43" s="33">
        <f t="shared" si="2"/>
        <v>75960.97</v>
      </c>
      <c r="K43" s="33">
        <f t="shared" si="2"/>
        <v>75960.97</v>
      </c>
      <c r="L43" s="34"/>
      <c r="P43" s="35"/>
    </row>
    <row r="44" spans="1:16" ht="30.75" customHeight="1">
      <c r="A44" s="136"/>
      <c r="B44" s="36">
        <v>41612</v>
      </c>
      <c r="C44" s="37" t="s">
        <v>59</v>
      </c>
      <c r="D44" s="36">
        <v>41820</v>
      </c>
      <c r="E44" s="14" t="s">
        <v>27</v>
      </c>
      <c r="F44" s="20">
        <v>241551</v>
      </c>
      <c r="G44" s="19">
        <v>9110.92</v>
      </c>
      <c r="H44" s="19">
        <f>G44</f>
        <v>9110.92</v>
      </c>
      <c r="I44" s="19">
        <f>F44</f>
        <v>241551</v>
      </c>
      <c r="J44" s="19">
        <f>H44</f>
        <v>9110.92</v>
      </c>
      <c r="K44" s="19">
        <f>H44</f>
        <v>9110.92</v>
      </c>
      <c r="L44" s="38" t="s">
        <v>60</v>
      </c>
      <c r="P44" s="35"/>
    </row>
    <row r="45" spans="1:16" ht="30.75" customHeight="1">
      <c r="A45" s="137"/>
      <c r="B45" s="39" t="s">
        <v>61</v>
      </c>
      <c r="C45" s="37" t="s">
        <v>62</v>
      </c>
      <c r="D45" s="36">
        <v>41820</v>
      </c>
      <c r="E45" s="14" t="s">
        <v>27</v>
      </c>
      <c r="F45" s="20">
        <v>311499</v>
      </c>
      <c r="G45" s="19">
        <v>15504.63</v>
      </c>
      <c r="H45" s="19">
        <f t="shared" ref="H45:H49" si="3">G45</f>
        <v>15504.63</v>
      </c>
      <c r="I45" s="19">
        <f t="shared" ref="I45:I49" si="4">F45</f>
        <v>311499</v>
      </c>
      <c r="J45" s="19">
        <f t="shared" ref="J45:J49" si="5">H45</f>
        <v>15504.63</v>
      </c>
      <c r="K45" s="19">
        <f t="shared" ref="K45:K49" si="6">H45</f>
        <v>15504.63</v>
      </c>
      <c r="L45" s="38" t="s">
        <v>60</v>
      </c>
      <c r="P45" s="35"/>
    </row>
    <row r="46" spans="1:16" ht="30.75" customHeight="1">
      <c r="A46" s="137"/>
      <c r="B46" s="39" t="s">
        <v>63</v>
      </c>
      <c r="C46" s="37" t="s">
        <v>64</v>
      </c>
      <c r="D46" s="36">
        <v>41820</v>
      </c>
      <c r="E46" s="14" t="s">
        <v>27</v>
      </c>
      <c r="F46" s="20">
        <v>217231</v>
      </c>
      <c r="G46" s="19">
        <v>6544.18</v>
      </c>
      <c r="H46" s="19">
        <f t="shared" si="3"/>
        <v>6544.18</v>
      </c>
      <c r="I46" s="19">
        <f t="shared" si="4"/>
        <v>217231</v>
      </c>
      <c r="J46" s="19">
        <f t="shared" si="5"/>
        <v>6544.18</v>
      </c>
      <c r="K46" s="19">
        <f t="shared" si="6"/>
        <v>6544.18</v>
      </c>
      <c r="L46" s="38" t="s">
        <v>60</v>
      </c>
      <c r="P46" s="35"/>
    </row>
    <row r="47" spans="1:16" ht="30.75" customHeight="1">
      <c r="A47" s="137"/>
      <c r="B47" s="39" t="s">
        <v>63</v>
      </c>
      <c r="C47" s="37" t="s">
        <v>65</v>
      </c>
      <c r="D47" s="36">
        <v>41820</v>
      </c>
      <c r="E47" s="14" t="s">
        <v>27</v>
      </c>
      <c r="F47" s="20">
        <v>28652</v>
      </c>
      <c r="G47" s="19">
        <v>1033</v>
      </c>
      <c r="H47" s="19">
        <f t="shared" si="3"/>
        <v>1033</v>
      </c>
      <c r="I47" s="19">
        <f t="shared" si="4"/>
        <v>28652</v>
      </c>
      <c r="J47" s="19">
        <f t="shared" si="5"/>
        <v>1033</v>
      </c>
      <c r="K47" s="19">
        <f t="shared" si="6"/>
        <v>1033</v>
      </c>
      <c r="L47" s="38" t="s">
        <v>60</v>
      </c>
      <c r="P47" s="35"/>
    </row>
    <row r="48" spans="1:16" ht="30.75" customHeight="1">
      <c r="A48" s="137"/>
      <c r="B48" s="39" t="s">
        <v>63</v>
      </c>
      <c r="C48" s="37" t="s">
        <v>66</v>
      </c>
      <c r="D48" s="36">
        <v>41820</v>
      </c>
      <c r="E48" s="14" t="s">
        <v>27</v>
      </c>
      <c r="F48" s="40">
        <v>369950</v>
      </c>
      <c r="G48" s="19">
        <v>13458.83</v>
      </c>
      <c r="H48" s="19">
        <f t="shared" si="3"/>
        <v>13458.83</v>
      </c>
      <c r="I48" s="19">
        <f t="shared" si="4"/>
        <v>369950</v>
      </c>
      <c r="J48" s="19">
        <f t="shared" si="5"/>
        <v>13458.83</v>
      </c>
      <c r="K48" s="19">
        <f t="shared" si="6"/>
        <v>13458.83</v>
      </c>
      <c r="L48" s="38" t="s">
        <v>60</v>
      </c>
      <c r="P48" s="35"/>
    </row>
    <row r="49" spans="1:18" ht="30.75" customHeight="1">
      <c r="A49" s="138"/>
      <c r="B49" s="175" t="s">
        <v>67</v>
      </c>
      <c r="C49" s="176"/>
      <c r="D49" s="177"/>
      <c r="E49" s="14" t="s">
        <v>27</v>
      </c>
      <c r="F49" s="41">
        <v>1123707.6000000001</v>
      </c>
      <c r="G49" s="19">
        <v>30309.41</v>
      </c>
      <c r="H49" s="19">
        <f t="shared" si="3"/>
        <v>30309.41</v>
      </c>
      <c r="I49" s="19">
        <f t="shared" si="4"/>
        <v>1123707.6000000001</v>
      </c>
      <c r="J49" s="19">
        <f t="shared" si="5"/>
        <v>30309.41</v>
      </c>
      <c r="K49" s="19">
        <f t="shared" si="6"/>
        <v>30309.41</v>
      </c>
      <c r="L49" s="38" t="s">
        <v>60</v>
      </c>
      <c r="P49" s="35"/>
    </row>
    <row r="50" spans="1:18" ht="32.25" customHeight="1">
      <c r="A50" s="31" t="s">
        <v>68</v>
      </c>
      <c r="B50" s="175" t="s">
        <v>69</v>
      </c>
      <c r="C50" s="176"/>
      <c r="D50" s="177"/>
      <c r="E50" s="42" t="s">
        <v>27</v>
      </c>
      <c r="F50" s="43">
        <f>F51+F52+F53+F54+F55</f>
        <v>435441</v>
      </c>
      <c r="G50" s="43">
        <f>SUM(G51:G56)</f>
        <v>48169.33</v>
      </c>
      <c r="H50" s="43">
        <f t="shared" ref="H50:K50" si="7">SUM(H51:H56)</f>
        <v>48169.33</v>
      </c>
      <c r="I50" s="43">
        <f>I51+I52+I53+I54+I55</f>
        <v>435441</v>
      </c>
      <c r="J50" s="43">
        <f t="shared" si="7"/>
        <v>48169.33</v>
      </c>
      <c r="K50" s="43">
        <f t="shared" si="7"/>
        <v>48169.33</v>
      </c>
      <c r="L50" s="34"/>
    </row>
    <row r="51" spans="1:18" ht="32.25" customHeight="1">
      <c r="A51" s="134"/>
      <c r="B51" s="36">
        <v>41612</v>
      </c>
      <c r="C51" s="37" t="s">
        <v>59</v>
      </c>
      <c r="D51" s="36">
        <v>41820</v>
      </c>
      <c r="E51" s="14" t="s">
        <v>27</v>
      </c>
      <c r="F51" s="40">
        <v>91422</v>
      </c>
      <c r="G51" s="41">
        <v>7011.86</v>
      </c>
      <c r="H51" s="41">
        <f>G51</f>
        <v>7011.86</v>
      </c>
      <c r="I51" s="41">
        <f>F51</f>
        <v>91422</v>
      </c>
      <c r="J51" s="41">
        <f>G51</f>
        <v>7011.86</v>
      </c>
      <c r="K51" s="41">
        <f>G51</f>
        <v>7011.86</v>
      </c>
      <c r="L51" s="38" t="s">
        <v>60</v>
      </c>
    </row>
    <row r="52" spans="1:18" ht="32.25" customHeight="1">
      <c r="A52" s="135"/>
      <c r="B52" s="36">
        <v>41611</v>
      </c>
      <c r="C52" s="37" t="s">
        <v>62</v>
      </c>
      <c r="D52" s="36">
        <v>41820</v>
      </c>
      <c r="E52" s="14" t="s">
        <v>27</v>
      </c>
      <c r="F52" s="40">
        <v>137927</v>
      </c>
      <c r="G52" s="41">
        <v>4947.78</v>
      </c>
      <c r="H52" s="41">
        <f t="shared" ref="H52:H56" si="8">G52</f>
        <v>4947.78</v>
      </c>
      <c r="I52" s="41">
        <f t="shared" ref="I52:J56" si="9">F52</f>
        <v>137927</v>
      </c>
      <c r="J52" s="41">
        <f t="shared" si="9"/>
        <v>4947.78</v>
      </c>
      <c r="K52" s="41">
        <f t="shared" ref="K52:K56" si="10">G52</f>
        <v>4947.78</v>
      </c>
      <c r="L52" s="38" t="s">
        <v>60</v>
      </c>
    </row>
    <row r="53" spans="1:18" ht="32.25" customHeight="1">
      <c r="A53" s="135"/>
      <c r="B53" s="36">
        <v>41612</v>
      </c>
      <c r="C53" s="37" t="s">
        <v>64</v>
      </c>
      <c r="D53" s="36">
        <v>41820</v>
      </c>
      <c r="E53" s="14" t="s">
        <v>27</v>
      </c>
      <c r="F53" s="40">
        <v>79902</v>
      </c>
      <c r="G53" s="41">
        <v>5671.45</v>
      </c>
      <c r="H53" s="41">
        <f t="shared" si="8"/>
        <v>5671.45</v>
      </c>
      <c r="I53" s="41">
        <f t="shared" si="9"/>
        <v>79902</v>
      </c>
      <c r="J53" s="41">
        <f t="shared" si="9"/>
        <v>5671.45</v>
      </c>
      <c r="K53" s="41">
        <f t="shared" si="10"/>
        <v>5671.45</v>
      </c>
      <c r="L53" s="38" t="s">
        <v>60</v>
      </c>
    </row>
    <row r="54" spans="1:18" ht="32.25" customHeight="1">
      <c r="A54" s="135"/>
      <c r="B54" s="36">
        <v>41612</v>
      </c>
      <c r="C54" s="37" t="s">
        <v>65</v>
      </c>
      <c r="D54" s="36">
        <v>41820</v>
      </c>
      <c r="E54" s="14" t="s">
        <v>27</v>
      </c>
      <c r="F54" s="40">
        <v>12921</v>
      </c>
      <c r="G54" s="41">
        <v>925.87</v>
      </c>
      <c r="H54" s="41">
        <f t="shared" si="8"/>
        <v>925.87</v>
      </c>
      <c r="I54" s="41">
        <f t="shared" si="9"/>
        <v>12921</v>
      </c>
      <c r="J54" s="41">
        <f t="shared" si="9"/>
        <v>925.87</v>
      </c>
      <c r="K54" s="41">
        <f t="shared" si="10"/>
        <v>925.87</v>
      </c>
      <c r="L54" s="38" t="s">
        <v>60</v>
      </c>
    </row>
    <row r="55" spans="1:18" ht="32.25" customHeight="1">
      <c r="A55" s="135"/>
      <c r="B55" s="36">
        <v>41612</v>
      </c>
      <c r="C55" s="37" t="s">
        <v>66</v>
      </c>
      <c r="D55" s="36">
        <v>41820</v>
      </c>
      <c r="E55" s="14" t="s">
        <v>27</v>
      </c>
      <c r="F55" s="40">
        <v>113269</v>
      </c>
      <c r="G55" s="45">
        <v>3976.38</v>
      </c>
      <c r="H55" s="41">
        <f t="shared" si="8"/>
        <v>3976.38</v>
      </c>
      <c r="I55" s="41">
        <f t="shared" si="9"/>
        <v>113269</v>
      </c>
      <c r="J55" s="41">
        <f t="shared" si="9"/>
        <v>3976.38</v>
      </c>
      <c r="K55" s="41">
        <f t="shared" si="10"/>
        <v>3976.38</v>
      </c>
      <c r="L55" s="38" t="s">
        <v>60</v>
      </c>
    </row>
    <row r="56" spans="1:18" ht="32.25" customHeight="1">
      <c r="A56" s="124"/>
      <c r="B56" s="175" t="s">
        <v>67</v>
      </c>
      <c r="C56" s="176"/>
      <c r="D56" s="177"/>
      <c r="E56" s="14" t="s">
        <v>27</v>
      </c>
      <c r="F56" s="40">
        <v>433203.4</v>
      </c>
      <c r="G56" s="45">
        <v>25635.99</v>
      </c>
      <c r="H56" s="41">
        <f t="shared" si="8"/>
        <v>25635.99</v>
      </c>
      <c r="I56" s="41">
        <f t="shared" si="9"/>
        <v>433203.4</v>
      </c>
      <c r="J56" s="41">
        <f t="shared" si="9"/>
        <v>25635.99</v>
      </c>
      <c r="K56" s="41">
        <f t="shared" si="10"/>
        <v>25635.99</v>
      </c>
      <c r="L56" s="38"/>
    </row>
    <row r="57" spans="1:18" ht="33.75" customHeight="1">
      <c r="A57" s="44" t="s">
        <v>70</v>
      </c>
      <c r="B57" s="169" t="s">
        <v>71</v>
      </c>
      <c r="C57" s="170"/>
      <c r="D57" s="171"/>
      <c r="E57" s="42" t="s">
        <v>72</v>
      </c>
      <c r="F57" s="43">
        <f>SUM(F59:F64)</f>
        <v>7904.0569595713932</v>
      </c>
      <c r="G57" s="43">
        <f t="shared" ref="G57:K57" si="11">SUM(G59:G64)</f>
        <v>3363.69</v>
      </c>
      <c r="H57" s="43">
        <f t="shared" si="11"/>
        <v>3363.69</v>
      </c>
      <c r="I57" s="43">
        <f t="shared" si="11"/>
        <v>7904.0569595713932</v>
      </c>
      <c r="J57" s="43">
        <f t="shared" si="11"/>
        <v>3363.69</v>
      </c>
      <c r="K57" s="43">
        <f t="shared" si="11"/>
        <v>3363.69</v>
      </c>
      <c r="L57" s="38" t="s">
        <v>60</v>
      </c>
      <c r="M57" s="46"/>
      <c r="N57" s="46"/>
      <c r="O57" s="46"/>
      <c r="P57" s="46"/>
      <c r="Q57" s="47"/>
      <c r="R57" s="46"/>
    </row>
    <row r="58" spans="1:18" ht="15.6" customHeight="1">
      <c r="A58" s="48"/>
      <c r="B58" s="172"/>
      <c r="C58" s="173"/>
      <c r="D58" s="174"/>
      <c r="E58" s="49" t="s">
        <v>73</v>
      </c>
      <c r="F58" s="43"/>
      <c r="G58" s="43"/>
      <c r="H58" s="50"/>
      <c r="I58" s="43"/>
      <c r="J58" s="50"/>
      <c r="K58" s="50"/>
      <c r="L58" s="38"/>
      <c r="M58" s="46"/>
      <c r="N58" s="46"/>
      <c r="O58" s="46"/>
      <c r="P58" s="46"/>
      <c r="Q58" s="47"/>
      <c r="R58" s="46"/>
    </row>
    <row r="59" spans="1:18" ht="33.75" customHeight="1">
      <c r="A59" s="48"/>
      <c r="B59" s="36">
        <v>41612</v>
      </c>
      <c r="C59" s="37" t="s">
        <v>59</v>
      </c>
      <c r="D59" s="36">
        <v>41820</v>
      </c>
      <c r="E59" s="14" t="s">
        <v>72</v>
      </c>
      <c r="F59" s="41">
        <f>I59</f>
        <v>933.77039935145046</v>
      </c>
      <c r="G59" s="51">
        <v>397.38</v>
      </c>
      <c r="H59" s="41">
        <f>G59</f>
        <v>397.38</v>
      </c>
      <c r="I59" s="41">
        <f>J59*1000*8/3404.52</f>
        <v>933.77039935145046</v>
      </c>
      <c r="J59" s="41">
        <f>G59</f>
        <v>397.38</v>
      </c>
      <c r="K59" s="41">
        <f>J59</f>
        <v>397.38</v>
      </c>
      <c r="L59" s="38" t="s">
        <v>60</v>
      </c>
      <c r="M59" s="46"/>
      <c r="N59" s="46"/>
      <c r="O59" s="46"/>
      <c r="P59" s="46"/>
      <c r="Q59" s="47"/>
      <c r="R59" s="46"/>
    </row>
    <row r="60" spans="1:18" ht="33.75" customHeight="1">
      <c r="A60" s="48"/>
      <c r="B60" s="36">
        <v>41611</v>
      </c>
      <c r="C60" s="37" t="s">
        <v>62</v>
      </c>
      <c r="D60" s="36">
        <v>41820</v>
      </c>
      <c r="E60" s="14" t="s">
        <v>72</v>
      </c>
      <c r="F60" s="41">
        <f t="shared" ref="F60:F64" si="12">I60</f>
        <v>1582.1789855838708</v>
      </c>
      <c r="G60" s="51">
        <v>673.32</v>
      </c>
      <c r="H60" s="41">
        <f t="shared" ref="H60:H64" si="13">G60</f>
        <v>673.32</v>
      </c>
      <c r="I60" s="41">
        <f>J60*1000*8/3404.52</f>
        <v>1582.1789855838708</v>
      </c>
      <c r="J60" s="41">
        <f t="shared" ref="J60:J64" si="14">G60</f>
        <v>673.32</v>
      </c>
      <c r="K60" s="41">
        <f t="shared" ref="K60:K64" si="15">J60</f>
        <v>673.32</v>
      </c>
      <c r="L60" s="38" t="s">
        <v>60</v>
      </c>
      <c r="M60" s="46"/>
      <c r="N60" s="46"/>
      <c r="O60" s="46"/>
      <c r="P60" s="46"/>
      <c r="Q60" s="47"/>
      <c r="R60" s="46"/>
    </row>
    <row r="61" spans="1:18" ht="33.75" customHeight="1">
      <c r="A61" s="48"/>
      <c r="B61" s="36">
        <v>41612</v>
      </c>
      <c r="C61" s="37" t="s">
        <v>64</v>
      </c>
      <c r="D61" s="36">
        <v>41820</v>
      </c>
      <c r="E61" s="14" t="s">
        <v>72</v>
      </c>
      <c r="F61" s="41">
        <f t="shared" si="12"/>
        <v>777.74253051825224</v>
      </c>
      <c r="G61" s="51">
        <v>330.98</v>
      </c>
      <c r="H61" s="41">
        <f t="shared" si="13"/>
        <v>330.98</v>
      </c>
      <c r="I61" s="41">
        <f>J61*1000*8/3404.52</f>
        <v>777.74253051825224</v>
      </c>
      <c r="J61" s="41">
        <f t="shared" si="14"/>
        <v>330.98</v>
      </c>
      <c r="K61" s="41">
        <f t="shared" si="15"/>
        <v>330.98</v>
      </c>
      <c r="L61" s="38" t="s">
        <v>60</v>
      </c>
      <c r="M61" s="46"/>
      <c r="N61" s="46"/>
      <c r="O61" s="46"/>
      <c r="P61" s="46"/>
      <c r="Q61" s="47"/>
      <c r="R61" s="46"/>
    </row>
    <row r="62" spans="1:18" ht="33.75" customHeight="1">
      <c r="A62" s="48"/>
      <c r="B62" s="36">
        <v>41612</v>
      </c>
      <c r="C62" s="37" t="s">
        <v>65</v>
      </c>
      <c r="D62" s="36">
        <v>41820</v>
      </c>
      <c r="E62" s="14" t="s">
        <v>72</v>
      </c>
      <c r="F62" s="41">
        <f t="shared" si="12"/>
        <v>120.14615863616604</v>
      </c>
      <c r="G62" s="51">
        <v>51.13</v>
      </c>
      <c r="H62" s="41">
        <f t="shared" si="13"/>
        <v>51.13</v>
      </c>
      <c r="I62" s="41">
        <f t="shared" ref="I62:I64" si="16">J62*1000*8/3404.52</f>
        <v>120.14615863616604</v>
      </c>
      <c r="J62" s="41">
        <f t="shared" si="14"/>
        <v>51.13</v>
      </c>
      <c r="K62" s="41">
        <f t="shared" si="15"/>
        <v>51.13</v>
      </c>
      <c r="L62" s="38" t="s">
        <v>60</v>
      </c>
      <c r="M62" s="46"/>
      <c r="N62" s="46"/>
      <c r="O62" s="46"/>
      <c r="P62" s="46"/>
      <c r="Q62" s="47"/>
      <c r="R62" s="46"/>
    </row>
    <row r="63" spans="1:18" ht="33.75" customHeight="1">
      <c r="A63" s="48"/>
      <c r="B63" s="36">
        <v>41612</v>
      </c>
      <c r="C63" s="37" t="s">
        <v>66</v>
      </c>
      <c r="D63" s="36">
        <v>41820</v>
      </c>
      <c r="E63" s="14" t="s">
        <v>72</v>
      </c>
      <c r="F63" s="41">
        <f t="shared" si="12"/>
        <v>1111.0171184190428</v>
      </c>
      <c r="G63" s="51">
        <v>472.81</v>
      </c>
      <c r="H63" s="41">
        <f t="shared" si="13"/>
        <v>472.81</v>
      </c>
      <c r="I63" s="41">
        <f t="shared" si="16"/>
        <v>1111.0171184190428</v>
      </c>
      <c r="J63" s="41">
        <f t="shared" si="14"/>
        <v>472.81</v>
      </c>
      <c r="K63" s="41">
        <f t="shared" si="15"/>
        <v>472.81</v>
      </c>
      <c r="L63" s="38" t="s">
        <v>60</v>
      </c>
      <c r="M63" s="46"/>
      <c r="N63" s="46"/>
      <c r="O63" s="46"/>
      <c r="P63" s="46"/>
      <c r="Q63" s="47"/>
      <c r="R63" s="46"/>
    </row>
    <row r="64" spans="1:18" ht="33.75" customHeight="1">
      <c r="A64" s="48"/>
      <c r="B64" s="175" t="s">
        <v>67</v>
      </c>
      <c r="C64" s="176"/>
      <c r="D64" s="177"/>
      <c r="E64" s="14" t="s">
        <v>72</v>
      </c>
      <c r="F64" s="41">
        <f t="shared" si="12"/>
        <v>3379.201767062611</v>
      </c>
      <c r="G64" s="51">
        <v>1438.07</v>
      </c>
      <c r="H64" s="41">
        <f t="shared" si="13"/>
        <v>1438.07</v>
      </c>
      <c r="I64" s="41">
        <f t="shared" si="16"/>
        <v>3379.201767062611</v>
      </c>
      <c r="J64" s="41">
        <f t="shared" si="14"/>
        <v>1438.07</v>
      </c>
      <c r="K64" s="41">
        <f t="shared" si="15"/>
        <v>1438.07</v>
      </c>
      <c r="L64" s="38" t="s">
        <v>60</v>
      </c>
      <c r="M64" s="46"/>
      <c r="N64" s="46"/>
      <c r="O64" s="46"/>
      <c r="P64" s="46"/>
      <c r="Q64" s="47"/>
      <c r="R64" s="46"/>
    </row>
    <row r="65" spans="1:18" s="3" customFormat="1" ht="28.5" customHeight="1">
      <c r="A65" s="134" t="s">
        <v>74</v>
      </c>
      <c r="B65" s="178" t="s">
        <v>75</v>
      </c>
      <c r="C65" s="179"/>
      <c r="D65" s="180"/>
      <c r="E65" s="42" t="s">
        <v>72</v>
      </c>
      <c r="F65" s="43">
        <f>SUM(F67:F72)</f>
        <v>31621.63</v>
      </c>
      <c r="G65" s="43">
        <f>SUM(G67:G72)</f>
        <v>2089.54</v>
      </c>
      <c r="H65" s="43">
        <f>SUM(H67:H72)</f>
        <v>2089.54</v>
      </c>
      <c r="I65" s="43">
        <f t="shared" ref="I65:K65" si="17">SUM(I67:I72)</f>
        <v>31621.63</v>
      </c>
      <c r="J65" s="43">
        <f t="shared" si="17"/>
        <v>2089.54</v>
      </c>
      <c r="K65" s="43">
        <f t="shared" si="17"/>
        <v>2089.54</v>
      </c>
      <c r="L65" s="34"/>
      <c r="M65" s="52"/>
      <c r="N65" s="52"/>
      <c r="O65" s="52"/>
      <c r="P65" s="52"/>
      <c r="Q65" s="52"/>
      <c r="R65" s="52"/>
    </row>
    <row r="66" spans="1:18" s="3" customFormat="1" ht="25.5" customHeight="1">
      <c r="A66" s="124"/>
      <c r="B66" s="181"/>
      <c r="C66" s="182"/>
      <c r="D66" s="183"/>
      <c r="E66" s="49" t="s">
        <v>73</v>
      </c>
      <c r="F66" s="54"/>
      <c r="G66" s="54"/>
      <c r="H66" s="55"/>
      <c r="I66" s="54"/>
      <c r="J66" s="55"/>
      <c r="K66" s="55"/>
      <c r="L66" s="34"/>
      <c r="M66" s="52"/>
      <c r="N66" s="52"/>
      <c r="O66" s="52"/>
      <c r="P66" s="52"/>
      <c r="Q66" s="52"/>
      <c r="R66" s="52"/>
    </row>
    <row r="67" spans="1:18" s="3" customFormat="1" ht="31.5" customHeight="1">
      <c r="A67" s="48"/>
      <c r="B67" s="36">
        <v>41612</v>
      </c>
      <c r="C67" s="37" t="s">
        <v>59</v>
      </c>
      <c r="D67" s="36">
        <v>41820</v>
      </c>
      <c r="E67" s="14" t="s">
        <v>72</v>
      </c>
      <c r="F67" s="41">
        <f>I67</f>
        <v>6591.03</v>
      </c>
      <c r="G67" s="51">
        <v>321.56</v>
      </c>
      <c r="H67" s="51">
        <v>321.56</v>
      </c>
      <c r="I67" s="41">
        <v>6591.03</v>
      </c>
      <c r="J67" s="41">
        <f>G67</f>
        <v>321.56</v>
      </c>
      <c r="K67" s="41">
        <f>J67</f>
        <v>321.56</v>
      </c>
      <c r="L67" s="109" t="s">
        <v>60</v>
      </c>
      <c r="M67" s="52"/>
      <c r="N67" s="52"/>
      <c r="O67" s="52"/>
      <c r="P67" s="52"/>
      <c r="Q67" s="52"/>
      <c r="R67" s="52"/>
    </row>
    <row r="68" spans="1:18" s="3" customFormat="1" ht="31.5" customHeight="1">
      <c r="A68" s="48"/>
      <c r="B68" s="36">
        <v>41611</v>
      </c>
      <c r="C68" s="37" t="s">
        <v>62</v>
      </c>
      <c r="D68" s="36">
        <v>41820</v>
      </c>
      <c r="E68" s="14" t="s">
        <v>72</v>
      </c>
      <c r="F68" s="41">
        <f t="shared" ref="F68:F72" si="18">I68</f>
        <v>9747.3700000000008</v>
      </c>
      <c r="G68" s="51">
        <v>475.55</v>
      </c>
      <c r="H68" s="51">
        <v>475.55</v>
      </c>
      <c r="I68" s="41">
        <v>9747.3700000000008</v>
      </c>
      <c r="J68" s="41">
        <f t="shared" ref="J68:J72" si="19">G68</f>
        <v>475.55</v>
      </c>
      <c r="K68" s="41">
        <f t="shared" ref="K68:K71" si="20">J68</f>
        <v>475.55</v>
      </c>
      <c r="L68" s="109" t="s">
        <v>60</v>
      </c>
      <c r="M68" s="52"/>
      <c r="N68" s="52"/>
      <c r="O68" s="52"/>
      <c r="P68" s="52"/>
      <c r="Q68" s="52"/>
      <c r="R68" s="52"/>
    </row>
    <row r="69" spans="1:18" s="3" customFormat="1" ht="31.5" customHeight="1">
      <c r="A69" s="48"/>
      <c r="B69" s="36">
        <v>41612</v>
      </c>
      <c r="C69" s="37" t="s">
        <v>64</v>
      </c>
      <c r="D69" s="36">
        <v>41820</v>
      </c>
      <c r="E69" s="14" t="s">
        <v>72</v>
      </c>
      <c r="F69" s="41">
        <f t="shared" si="18"/>
        <v>5475.17</v>
      </c>
      <c r="G69" s="51">
        <v>267.12</v>
      </c>
      <c r="H69" s="51">
        <v>267.12</v>
      </c>
      <c r="I69" s="41">
        <v>5475.17</v>
      </c>
      <c r="J69" s="41">
        <f t="shared" si="19"/>
        <v>267.12</v>
      </c>
      <c r="K69" s="41">
        <f t="shared" si="20"/>
        <v>267.12</v>
      </c>
      <c r="L69" s="109" t="s">
        <v>60</v>
      </c>
      <c r="M69" s="52"/>
      <c r="N69" s="52"/>
      <c r="O69" s="52"/>
      <c r="P69" s="52"/>
      <c r="Q69" s="52"/>
      <c r="R69" s="52"/>
    </row>
    <row r="70" spans="1:18" s="3" customFormat="1" ht="31.5" customHeight="1">
      <c r="A70" s="48"/>
      <c r="B70" s="36">
        <v>41612</v>
      </c>
      <c r="C70" s="37" t="s">
        <v>65</v>
      </c>
      <c r="D70" s="36">
        <v>41820</v>
      </c>
      <c r="E70" s="14" t="s">
        <v>72</v>
      </c>
      <c r="F70" s="41">
        <f t="shared" si="18"/>
        <v>885.47</v>
      </c>
      <c r="G70" s="51">
        <v>43.2</v>
      </c>
      <c r="H70" s="51">
        <v>43.2</v>
      </c>
      <c r="I70" s="41">
        <v>885.47</v>
      </c>
      <c r="J70" s="41">
        <f t="shared" si="19"/>
        <v>43.2</v>
      </c>
      <c r="K70" s="41">
        <f t="shared" si="20"/>
        <v>43.2</v>
      </c>
      <c r="L70" s="109" t="s">
        <v>60</v>
      </c>
      <c r="M70" s="52"/>
      <c r="N70" s="52"/>
      <c r="O70" s="52"/>
      <c r="P70" s="52"/>
      <c r="Q70" s="52"/>
      <c r="R70" s="52"/>
    </row>
    <row r="71" spans="1:18" s="3" customFormat="1" ht="31.5" customHeight="1">
      <c r="A71" s="48"/>
      <c r="B71" s="36">
        <v>41612</v>
      </c>
      <c r="C71" s="37" t="s">
        <v>66</v>
      </c>
      <c r="D71" s="36">
        <v>41820</v>
      </c>
      <c r="E71" s="14" t="s">
        <v>72</v>
      </c>
      <c r="F71" s="41">
        <f t="shared" si="18"/>
        <v>7762.85</v>
      </c>
      <c r="G71" s="51">
        <v>378.73</v>
      </c>
      <c r="H71" s="51">
        <v>378.73</v>
      </c>
      <c r="I71" s="41">
        <v>7762.85</v>
      </c>
      <c r="J71" s="41">
        <f t="shared" si="19"/>
        <v>378.73</v>
      </c>
      <c r="K71" s="41">
        <f t="shared" si="20"/>
        <v>378.73</v>
      </c>
      <c r="L71" s="109" t="s">
        <v>60</v>
      </c>
      <c r="M71" s="52"/>
      <c r="N71" s="52"/>
      <c r="O71" s="52"/>
      <c r="P71" s="52"/>
      <c r="Q71" s="52"/>
      <c r="R71" s="52"/>
    </row>
    <row r="72" spans="1:18" s="3" customFormat="1" ht="31.5" customHeight="1">
      <c r="A72" s="48"/>
      <c r="B72" s="184" t="s">
        <v>67</v>
      </c>
      <c r="C72" s="184"/>
      <c r="D72" s="184"/>
      <c r="E72" s="14" t="s">
        <v>72</v>
      </c>
      <c r="F72" s="41">
        <f t="shared" si="18"/>
        <v>1159.74</v>
      </c>
      <c r="G72" s="51">
        <v>603.38</v>
      </c>
      <c r="H72" s="51">
        <v>603.38</v>
      </c>
      <c r="I72" s="41">
        <v>1159.74</v>
      </c>
      <c r="J72" s="41">
        <f t="shared" si="19"/>
        <v>603.38</v>
      </c>
      <c r="K72" s="41">
        <v>603.38</v>
      </c>
      <c r="L72" s="109"/>
      <c r="M72" s="52"/>
      <c r="N72" s="52"/>
      <c r="O72" s="52"/>
      <c r="P72" s="52"/>
      <c r="Q72" s="52"/>
      <c r="R72" s="52"/>
    </row>
    <row r="73" spans="1:18" ht="60" customHeight="1">
      <c r="A73" s="44" t="s">
        <v>76</v>
      </c>
      <c r="B73" s="185" t="s">
        <v>77</v>
      </c>
      <c r="C73" s="186"/>
      <c r="D73" s="187"/>
      <c r="E73" s="56"/>
      <c r="F73" s="57"/>
      <c r="G73" s="57"/>
      <c r="H73" s="57"/>
      <c r="I73" s="58"/>
      <c r="J73" s="57"/>
      <c r="K73" s="57"/>
      <c r="L73" s="34"/>
      <c r="M73" s="47"/>
      <c r="N73" s="46"/>
      <c r="O73" s="46"/>
      <c r="P73" s="46"/>
      <c r="Q73" s="46"/>
      <c r="R73" s="46"/>
    </row>
    <row r="74" spans="1:18" ht="30" customHeight="1">
      <c r="A74" s="44" t="s">
        <v>78</v>
      </c>
      <c r="B74" s="168" t="s">
        <v>79</v>
      </c>
      <c r="C74" s="168"/>
      <c r="D74" s="168"/>
      <c r="E74" s="42" t="s">
        <v>44</v>
      </c>
      <c r="F74" s="59">
        <v>0</v>
      </c>
      <c r="G74" s="59">
        <v>0</v>
      </c>
      <c r="H74" s="59">
        <v>0</v>
      </c>
      <c r="I74" s="60">
        <v>0</v>
      </c>
      <c r="J74" s="59">
        <v>0</v>
      </c>
      <c r="K74" s="59">
        <v>0</v>
      </c>
      <c r="L74" s="34"/>
      <c r="M74" s="47"/>
      <c r="N74" s="46"/>
      <c r="O74" s="46"/>
      <c r="P74" s="46"/>
      <c r="Q74" s="46"/>
      <c r="R74" s="46"/>
    </row>
    <row r="75" spans="1:18" ht="24" customHeight="1">
      <c r="A75" s="131"/>
      <c r="B75" s="36">
        <v>41612</v>
      </c>
      <c r="C75" s="37" t="s">
        <v>59</v>
      </c>
      <c r="D75" s="36">
        <v>41820</v>
      </c>
      <c r="E75" s="14" t="s">
        <v>44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38" t="s">
        <v>60</v>
      </c>
      <c r="M75" s="47"/>
      <c r="N75" s="46"/>
      <c r="O75" s="46"/>
      <c r="P75" s="46"/>
      <c r="Q75" s="46"/>
      <c r="R75" s="46"/>
    </row>
    <row r="76" spans="1:18" ht="24" customHeight="1">
      <c r="A76" s="132"/>
      <c r="B76" s="36">
        <v>41611</v>
      </c>
      <c r="C76" s="37" t="s">
        <v>62</v>
      </c>
      <c r="D76" s="36">
        <v>41820</v>
      </c>
      <c r="E76" s="14" t="s">
        <v>44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38" t="s">
        <v>60</v>
      </c>
      <c r="M76" s="47"/>
      <c r="N76" s="46"/>
      <c r="O76" s="46"/>
      <c r="P76" s="46"/>
      <c r="Q76" s="46"/>
      <c r="R76" s="46"/>
    </row>
    <row r="77" spans="1:18" ht="24" customHeight="1">
      <c r="A77" s="132"/>
      <c r="B77" s="36">
        <v>41612</v>
      </c>
      <c r="C77" s="37" t="s">
        <v>64</v>
      </c>
      <c r="D77" s="36">
        <v>41820</v>
      </c>
      <c r="E77" s="14" t="s">
        <v>44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38" t="s">
        <v>60</v>
      </c>
      <c r="M77" s="47"/>
      <c r="N77" s="46"/>
      <c r="O77" s="46"/>
      <c r="P77" s="46"/>
      <c r="Q77" s="46"/>
      <c r="R77" s="46"/>
    </row>
    <row r="78" spans="1:18" ht="24" customHeight="1">
      <c r="A78" s="132"/>
      <c r="B78" s="36">
        <v>41612</v>
      </c>
      <c r="C78" s="37" t="s">
        <v>65</v>
      </c>
      <c r="D78" s="36">
        <v>41820</v>
      </c>
      <c r="E78" s="14" t="s">
        <v>44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38" t="s">
        <v>60</v>
      </c>
      <c r="M78" s="47"/>
      <c r="N78" s="46"/>
      <c r="O78" s="46"/>
      <c r="P78" s="46"/>
      <c r="Q78" s="46"/>
      <c r="R78" s="46"/>
    </row>
    <row r="79" spans="1:18" ht="24" customHeight="1">
      <c r="A79" s="133"/>
      <c r="B79" s="36">
        <v>41612</v>
      </c>
      <c r="C79" s="37" t="s">
        <v>66</v>
      </c>
      <c r="D79" s="36">
        <v>41820</v>
      </c>
      <c r="E79" s="14" t="s">
        <v>44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38" t="s">
        <v>60</v>
      </c>
      <c r="M79" s="47"/>
      <c r="N79" s="46"/>
      <c r="O79" s="46"/>
      <c r="P79" s="46"/>
      <c r="Q79" s="46"/>
      <c r="R79" s="46"/>
    </row>
    <row r="80" spans="1:18" s="3" customFormat="1" ht="79.900000000000006" customHeight="1">
      <c r="A80" s="62" t="s">
        <v>80</v>
      </c>
      <c r="B80" s="142" t="s">
        <v>81</v>
      </c>
      <c r="C80" s="143"/>
      <c r="D80" s="144"/>
      <c r="E80" s="42"/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34"/>
      <c r="M80" s="52"/>
      <c r="N80" s="52"/>
      <c r="O80" s="63"/>
      <c r="P80" s="52"/>
      <c r="Q80" s="52"/>
      <c r="R80" s="52"/>
    </row>
    <row r="81" spans="1:18" s="3" customFormat="1" ht="47.45" customHeight="1">
      <c r="A81" s="64" t="s">
        <v>82</v>
      </c>
      <c r="B81" s="142" t="s">
        <v>83</v>
      </c>
      <c r="C81" s="143"/>
      <c r="D81" s="144"/>
      <c r="E81" s="42" t="s">
        <v>27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34"/>
      <c r="M81" s="52"/>
      <c r="N81" s="52"/>
      <c r="O81" s="63"/>
      <c r="P81" s="52"/>
      <c r="Q81" s="52"/>
      <c r="R81" s="52"/>
    </row>
    <row r="82" spans="1:18" s="3" customFormat="1" ht="24.75" customHeight="1">
      <c r="A82" s="128"/>
      <c r="B82" s="36">
        <v>41612</v>
      </c>
      <c r="C82" s="37" t="s">
        <v>59</v>
      </c>
      <c r="D82" s="36">
        <v>41820</v>
      </c>
      <c r="E82" s="14" t="s">
        <v>27</v>
      </c>
      <c r="F82" s="60">
        <v>0</v>
      </c>
      <c r="G82" s="61">
        <v>0</v>
      </c>
      <c r="H82" s="60">
        <v>0</v>
      </c>
      <c r="I82" s="60">
        <v>0</v>
      </c>
      <c r="J82" s="60">
        <v>0</v>
      </c>
      <c r="K82" s="60">
        <f>K44+K51+K59+K67</f>
        <v>16841.72</v>
      </c>
      <c r="L82" s="38" t="s">
        <v>60</v>
      </c>
      <c r="M82" s="52"/>
      <c r="N82" s="52"/>
      <c r="O82" s="63"/>
      <c r="P82" s="52"/>
      <c r="Q82" s="52"/>
      <c r="R82" s="52"/>
    </row>
    <row r="83" spans="1:18" s="3" customFormat="1" ht="24.75" customHeight="1">
      <c r="A83" s="129"/>
      <c r="B83" s="36">
        <v>41611</v>
      </c>
      <c r="C83" s="37" t="s">
        <v>62</v>
      </c>
      <c r="D83" s="36">
        <v>41820</v>
      </c>
      <c r="E83" s="14" t="s">
        <v>27</v>
      </c>
      <c r="F83" s="60">
        <v>0</v>
      </c>
      <c r="G83" s="61">
        <v>0</v>
      </c>
      <c r="H83" s="60">
        <v>0</v>
      </c>
      <c r="I83" s="60">
        <v>0</v>
      </c>
      <c r="J83" s="60">
        <v>0</v>
      </c>
      <c r="K83" s="60">
        <f>K45+K52+K60+K68</f>
        <v>21601.279999999999</v>
      </c>
      <c r="L83" s="38" t="s">
        <v>60</v>
      </c>
      <c r="M83" s="52"/>
      <c r="N83" s="52"/>
      <c r="O83" s="63"/>
      <c r="P83" s="52"/>
      <c r="Q83" s="52"/>
      <c r="R83" s="52"/>
    </row>
    <row r="84" spans="1:18" s="3" customFormat="1" ht="24.75" customHeight="1">
      <c r="A84" s="129"/>
      <c r="B84" s="36">
        <v>41612</v>
      </c>
      <c r="C84" s="37" t="s">
        <v>64</v>
      </c>
      <c r="D84" s="36">
        <v>41820</v>
      </c>
      <c r="E84" s="14" t="s">
        <v>27</v>
      </c>
      <c r="F84" s="60">
        <v>0</v>
      </c>
      <c r="G84" s="61">
        <v>0</v>
      </c>
      <c r="H84" s="60">
        <v>0</v>
      </c>
      <c r="I84" s="60">
        <v>0</v>
      </c>
      <c r="J84" s="60">
        <v>0</v>
      </c>
      <c r="K84" s="60">
        <f>K46+K53+K61+K69</f>
        <v>12813.730000000001</v>
      </c>
      <c r="L84" s="38" t="s">
        <v>60</v>
      </c>
      <c r="M84" s="52"/>
      <c r="N84" s="52"/>
      <c r="O84" s="63"/>
      <c r="P84" s="52"/>
      <c r="Q84" s="52"/>
      <c r="R84" s="52"/>
    </row>
    <row r="85" spans="1:18" s="3" customFormat="1" ht="24.75" customHeight="1">
      <c r="A85" s="129"/>
      <c r="B85" s="36">
        <v>41612</v>
      </c>
      <c r="C85" s="37" t="s">
        <v>65</v>
      </c>
      <c r="D85" s="36">
        <v>41820</v>
      </c>
      <c r="E85" s="14" t="s">
        <v>27</v>
      </c>
      <c r="F85" s="60">
        <v>0</v>
      </c>
      <c r="G85" s="61">
        <v>0</v>
      </c>
      <c r="H85" s="60">
        <v>0</v>
      </c>
      <c r="I85" s="60">
        <v>0</v>
      </c>
      <c r="J85" s="60">
        <v>0</v>
      </c>
      <c r="K85" s="60">
        <f>K47+K54+K62+K70</f>
        <v>2053.1999999999998</v>
      </c>
      <c r="L85" s="38" t="s">
        <v>60</v>
      </c>
      <c r="M85" s="52"/>
      <c r="N85" s="52"/>
      <c r="O85" s="63"/>
      <c r="P85" s="52"/>
      <c r="Q85" s="52"/>
      <c r="R85" s="52"/>
    </row>
    <row r="86" spans="1:18" s="3" customFormat="1" ht="24.75" customHeight="1">
      <c r="A86" s="130"/>
      <c r="B86" s="36">
        <v>41612</v>
      </c>
      <c r="C86" s="37" t="s">
        <v>66</v>
      </c>
      <c r="D86" s="36">
        <v>41820</v>
      </c>
      <c r="E86" s="14" t="s">
        <v>27</v>
      </c>
      <c r="F86" s="60">
        <v>0</v>
      </c>
      <c r="G86" s="61">
        <v>0</v>
      </c>
      <c r="H86" s="60">
        <v>0</v>
      </c>
      <c r="I86" s="60">
        <v>0</v>
      </c>
      <c r="J86" s="60">
        <v>0</v>
      </c>
      <c r="K86" s="60">
        <f>K48+K55+K63+K71</f>
        <v>18286.75</v>
      </c>
      <c r="L86" s="38" t="s">
        <v>60</v>
      </c>
      <c r="M86" s="52"/>
      <c r="N86" s="52"/>
      <c r="O86" s="63"/>
      <c r="P86" s="52"/>
      <c r="Q86" s="52"/>
      <c r="R86" s="52"/>
    </row>
    <row r="87" spans="1:18" s="3" customFormat="1" ht="51" customHeight="1">
      <c r="A87" s="64" t="s">
        <v>84</v>
      </c>
      <c r="B87" s="142" t="s">
        <v>85</v>
      </c>
      <c r="C87" s="143"/>
      <c r="D87" s="144"/>
      <c r="E87" s="65" t="s">
        <v>86</v>
      </c>
      <c r="F87" s="60">
        <v>0</v>
      </c>
      <c r="G87" s="60">
        <v>0</v>
      </c>
      <c r="H87" s="60">
        <v>0</v>
      </c>
      <c r="I87" s="60">
        <v>0</v>
      </c>
      <c r="J87" s="60">
        <v>0</v>
      </c>
      <c r="K87" s="60">
        <v>0</v>
      </c>
      <c r="L87" s="34"/>
      <c r="M87" s="52"/>
      <c r="N87" s="52"/>
      <c r="O87" s="63"/>
      <c r="P87" s="52"/>
      <c r="Q87" s="52"/>
      <c r="R87" s="52"/>
    </row>
    <row r="88" spans="1:18" s="3" customFormat="1" ht="60.75" customHeight="1">
      <c r="A88" s="64" t="s">
        <v>87</v>
      </c>
      <c r="B88" s="142" t="s">
        <v>88</v>
      </c>
      <c r="C88" s="143"/>
      <c r="D88" s="144"/>
      <c r="E88" s="66" t="s">
        <v>89</v>
      </c>
      <c r="F88" s="59"/>
      <c r="G88" s="45"/>
      <c r="H88" s="45"/>
      <c r="I88" s="59"/>
      <c r="J88" s="45"/>
      <c r="K88" s="67"/>
      <c r="L88" s="34"/>
      <c r="M88" s="52"/>
      <c r="N88" s="52"/>
      <c r="O88" s="52"/>
      <c r="P88" s="52"/>
      <c r="Q88" s="52"/>
      <c r="R88" s="52"/>
    </row>
    <row r="89" spans="1:18" s="3" customFormat="1" ht="72" customHeight="1">
      <c r="A89" s="64" t="s">
        <v>90</v>
      </c>
      <c r="B89" s="142" t="s">
        <v>91</v>
      </c>
      <c r="C89" s="143"/>
      <c r="D89" s="144"/>
      <c r="E89" s="65" t="s">
        <v>73</v>
      </c>
      <c r="F89" s="68"/>
      <c r="G89" s="45"/>
      <c r="H89" s="45"/>
      <c r="I89" s="68"/>
      <c r="J89" s="45"/>
      <c r="K89" s="67"/>
      <c r="L89" s="34"/>
      <c r="M89" s="52"/>
      <c r="N89" s="52"/>
      <c r="O89" s="52"/>
      <c r="P89" s="52"/>
      <c r="Q89" s="52"/>
      <c r="R89" s="52"/>
    </row>
    <row r="90" spans="1:18" s="3" customFormat="1" ht="28.5" customHeight="1">
      <c r="A90" s="134" t="s">
        <v>92</v>
      </c>
      <c r="B90" s="148" t="s">
        <v>93</v>
      </c>
      <c r="C90" s="149"/>
      <c r="D90" s="150"/>
      <c r="E90" s="66" t="s">
        <v>27</v>
      </c>
      <c r="F90" s="59"/>
      <c r="G90" s="45"/>
      <c r="H90" s="45"/>
      <c r="I90" s="59"/>
      <c r="J90" s="45"/>
      <c r="K90" s="45"/>
      <c r="L90" s="34"/>
      <c r="M90" s="52"/>
      <c r="N90" s="52"/>
      <c r="O90" s="52"/>
      <c r="P90" s="52"/>
      <c r="Q90" s="52"/>
      <c r="R90" s="52"/>
    </row>
    <row r="91" spans="1:18" s="3" customFormat="1" ht="25.5" customHeight="1">
      <c r="A91" s="124"/>
      <c r="B91" s="151"/>
      <c r="C91" s="152"/>
      <c r="D91" s="153"/>
      <c r="E91" s="66" t="s">
        <v>44</v>
      </c>
      <c r="F91" s="69"/>
      <c r="G91" s="70"/>
      <c r="H91" s="70"/>
      <c r="I91" s="69"/>
      <c r="J91" s="70"/>
      <c r="K91" s="70"/>
      <c r="L91" s="34"/>
      <c r="M91" s="52"/>
      <c r="N91" s="52"/>
      <c r="O91" s="52"/>
      <c r="P91" s="52"/>
      <c r="Q91" s="52"/>
      <c r="R91" s="52"/>
    </row>
    <row r="92" spans="1:18" s="3" customFormat="1" ht="58.5" customHeight="1">
      <c r="A92" s="64" t="s">
        <v>94</v>
      </c>
      <c r="B92" s="142" t="s">
        <v>95</v>
      </c>
      <c r="C92" s="143"/>
      <c r="D92" s="144"/>
      <c r="E92" s="66" t="s">
        <v>44</v>
      </c>
      <c r="F92" s="59"/>
      <c r="G92" s="45"/>
      <c r="H92" s="45"/>
      <c r="I92" s="59"/>
      <c r="J92" s="55"/>
      <c r="K92" s="67"/>
      <c r="L92" s="34"/>
      <c r="M92" s="52"/>
      <c r="N92" s="52"/>
      <c r="O92" s="52"/>
      <c r="P92" s="52"/>
      <c r="Q92" s="52"/>
      <c r="R92" s="52"/>
    </row>
    <row r="93" spans="1:18" s="3" customFormat="1" ht="44.25" customHeight="1">
      <c r="A93" s="64" t="s">
        <v>96</v>
      </c>
      <c r="B93" s="142" t="s">
        <v>97</v>
      </c>
      <c r="C93" s="143"/>
      <c r="D93" s="144"/>
      <c r="E93" s="65" t="s">
        <v>98</v>
      </c>
      <c r="F93" s="59"/>
      <c r="G93" s="45"/>
      <c r="H93" s="45"/>
      <c r="I93" s="59"/>
      <c r="J93" s="55"/>
      <c r="K93" s="67"/>
      <c r="L93" s="34"/>
      <c r="M93" s="52"/>
      <c r="N93" s="52"/>
      <c r="O93" s="52"/>
      <c r="P93" s="52"/>
      <c r="Q93" s="52"/>
      <c r="R93" s="52"/>
    </row>
    <row r="94" spans="1:18" s="3" customFormat="1" ht="44.25" customHeight="1">
      <c r="A94" s="64" t="s">
        <v>99</v>
      </c>
      <c r="B94" s="142" t="s">
        <v>100</v>
      </c>
      <c r="C94" s="143"/>
      <c r="D94" s="144"/>
      <c r="E94" s="65" t="s">
        <v>73</v>
      </c>
      <c r="F94" s="59"/>
      <c r="G94" s="45"/>
      <c r="H94" s="45"/>
      <c r="I94" s="59"/>
      <c r="J94" s="45"/>
      <c r="K94" s="67"/>
      <c r="L94" s="34"/>
      <c r="M94" s="52"/>
      <c r="N94" s="52"/>
      <c r="O94" s="52"/>
      <c r="P94" s="52"/>
      <c r="Q94" s="52"/>
      <c r="R94" s="52"/>
    </row>
    <row r="95" spans="1:18" s="3" customFormat="1" ht="32.25" customHeight="1">
      <c r="A95" s="71" t="s">
        <v>101</v>
      </c>
      <c r="B95" s="167" t="s">
        <v>102</v>
      </c>
      <c r="C95" s="167"/>
      <c r="D95" s="167"/>
      <c r="E95" s="72"/>
      <c r="F95" s="72"/>
      <c r="G95" s="45">
        <v>0</v>
      </c>
      <c r="H95" s="45">
        <v>0</v>
      </c>
      <c r="I95" s="59">
        <v>0</v>
      </c>
      <c r="J95" s="45">
        <v>0</v>
      </c>
      <c r="K95" s="45">
        <v>0</v>
      </c>
      <c r="L95" s="73"/>
      <c r="M95" s="52"/>
      <c r="N95" s="52"/>
      <c r="O95" s="52"/>
      <c r="P95" s="52"/>
      <c r="Q95" s="52"/>
      <c r="R95" s="52"/>
    </row>
    <row r="96" spans="1:18" s="75" customFormat="1" ht="39.75" customHeight="1" thickBot="1">
      <c r="A96" s="288" t="s">
        <v>103</v>
      </c>
      <c r="B96" s="289"/>
      <c r="C96" s="289"/>
      <c r="D96" s="290"/>
      <c r="E96" s="291"/>
      <c r="F96" s="291"/>
      <c r="G96" s="292">
        <f>G43+G50+G57+G65</f>
        <v>129583.53</v>
      </c>
      <c r="H96" s="292">
        <f>H43+H50+H57+H65+H74+H81</f>
        <v>129583.53</v>
      </c>
      <c r="I96" s="292"/>
      <c r="J96" s="292">
        <f>J43+J50+J57+J65+J74+J81</f>
        <v>129583.53</v>
      </c>
      <c r="K96" s="292">
        <f>K43+K50+K57+K65+K74+K81</f>
        <v>129583.53</v>
      </c>
      <c r="L96" s="293"/>
      <c r="M96" s="74"/>
      <c r="N96" s="74"/>
      <c r="O96" s="74"/>
      <c r="P96" s="74"/>
      <c r="Q96" s="74"/>
      <c r="R96" s="74"/>
    </row>
    <row r="97" spans="1:18" s="75" customFormat="1" ht="36" customHeight="1">
      <c r="A97" s="243" t="s">
        <v>104</v>
      </c>
      <c r="B97" s="244"/>
      <c r="C97" s="244"/>
      <c r="D97" s="245"/>
      <c r="E97" s="246"/>
      <c r="F97" s="265"/>
      <c r="G97" s="294">
        <f>G96</f>
        <v>129583.53</v>
      </c>
      <c r="H97" s="294">
        <f>H96</f>
        <v>129583.53</v>
      </c>
      <c r="I97" s="295"/>
      <c r="J97" s="33">
        <f>J96</f>
        <v>129583.53</v>
      </c>
      <c r="K97" s="33">
        <f>K96</f>
        <v>129583.53</v>
      </c>
      <c r="L97" s="296"/>
      <c r="M97" s="74"/>
      <c r="N97" s="74"/>
      <c r="O97" s="74"/>
      <c r="P97" s="74"/>
      <c r="Q97" s="74"/>
      <c r="R97" s="74"/>
    </row>
    <row r="98" spans="1:18" s="8" customFormat="1" ht="20.25" customHeight="1">
      <c r="A98" s="249" t="s">
        <v>31</v>
      </c>
      <c r="B98" s="250"/>
      <c r="C98" s="250"/>
      <c r="D98" s="251"/>
      <c r="E98" s="297"/>
      <c r="F98" s="275"/>
      <c r="G98" s="298"/>
      <c r="H98" s="277"/>
      <c r="I98" s="277"/>
      <c r="J98" s="277"/>
      <c r="K98" s="299"/>
      <c r="L98" s="296"/>
    </row>
    <row r="99" spans="1:18" s="8" customFormat="1" ht="35.25" customHeight="1">
      <c r="A99" s="254" t="s">
        <v>32</v>
      </c>
      <c r="B99" s="255"/>
      <c r="C99" s="255"/>
      <c r="D99" s="256"/>
      <c r="E99" s="297"/>
      <c r="F99" s="275"/>
      <c r="G99" s="300"/>
      <c r="H99" s="277"/>
      <c r="I99" s="277"/>
      <c r="J99" s="277"/>
      <c r="K99" s="277"/>
      <c r="L99" s="296"/>
    </row>
    <row r="100" spans="1:18" s="8" customFormat="1" ht="28.5" customHeight="1">
      <c r="A100" s="254" t="s">
        <v>33</v>
      </c>
      <c r="B100" s="255"/>
      <c r="C100" s="255"/>
      <c r="D100" s="256"/>
      <c r="E100" s="297"/>
      <c r="F100" s="275"/>
      <c r="G100" s="277">
        <f>G96</f>
        <v>129583.53</v>
      </c>
      <c r="H100" s="277">
        <f>H96</f>
        <v>129583.53</v>
      </c>
      <c r="I100" s="277"/>
      <c r="J100" s="277">
        <f>J96</f>
        <v>129583.53</v>
      </c>
      <c r="K100" s="277">
        <f>K96</f>
        <v>129583.53</v>
      </c>
      <c r="L100" s="296"/>
    </row>
    <row r="101" spans="1:18" s="8" customFormat="1" ht="27" customHeight="1">
      <c r="A101" s="254" t="s">
        <v>34</v>
      </c>
      <c r="B101" s="255"/>
      <c r="C101" s="255"/>
      <c r="D101" s="256"/>
      <c r="E101" s="297"/>
      <c r="F101" s="275"/>
      <c r="G101" s="277">
        <f>G95</f>
        <v>0</v>
      </c>
      <c r="H101" s="277">
        <f>H95</f>
        <v>0</v>
      </c>
      <c r="I101" s="277"/>
      <c r="J101" s="277">
        <f>J95</f>
        <v>0</v>
      </c>
      <c r="K101" s="277">
        <f>K95</f>
        <v>0</v>
      </c>
      <c r="L101" s="296"/>
    </row>
    <row r="102" spans="1:18" s="76" customFormat="1" ht="21" customHeight="1">
      <c r="A102" s="254" t="s">
        <v>35</v>
      </c>
      <c r="B102" s="255"/>
      <c r="C102" s="255"/>
      <c r="D102" s="256"/>
      <c r="E102" s="279"/>
      <c r="F102" s="280"/>
      <c r="G102" s="281">
        <v>0</v>
      </c>
      <c r="H102" s="50">
        <v>0</v>
      </c>
      <c r="I102" s="50"/>
      <c r="J102" s="50">
        <v>0</v>
      </c>
      <c r="K102" s="50">
        <v>0</v>
      </c>
      <c r="L102" s="301"/>
    </row>
    <row r="103" spans="1:18" s="77" customFormat="1" ht="25.5" customHeight="1" thickBot="1">
      <c r="A103" s="282" t="s">
        <v>105</v>
      </c>
      <c r="B103" s="283" t="s">
        <v>106</v>
      </c>
      <c r="C103" s="284"/>
      <c r="D103" s="284"/>
      <c r="E103" s="284"/>
      <c r="F103" s="284"/>
      <c r="G103" s="284"/>
      <c r="H103" s="284"/>
      <c r="I103" s="284"/>
      <c r="J103" s="284"/>
      <c r="K103" s="285"/>
      <c r="L103" s="302"/>
    </row>
    <row r="104" spans="1:18" s="77" customFormat="1" ht="30.75" customHeight="1">
      <c r="A104" s="48" t="s">
        <v>107</v>
      </c>
      <c r="B104" s="164" t="s">
        <v>108</v>
      </c>
      <c r="C104" s="165"/>
      <c r="D104" s="166"/>
      <c r="E104" s="32" t="s">
        <v>44</v>
      </c>
      <c r="F104" s="78"/>
      <c r="G104" s="79"/>
      <c r="H104" s="79"/>
      <c r="I104" s="79"/>
      <c r="J104" s="79"/>
      <c r="K104" s="79"/>
      <c r="L104" s="80"/>
    </row>
    <row r="105" spans="1:18" s="77" customFormat="1" ht="21" customHeight="1">
      <c r="A105" s="71" t="s">
        <v>109</v>
      </c>
      <c r="B105" s="159" t="s">
        <v>110</v>
      </c>
      <c r="C105" s="160"/>
      <c r="D105" s="161"/>
      <c r="E105" s="49"/>
      <c r="F105" s="78"/>
      <c r="G105" s="78"/>
      <c r="H105" s="78"/>
      <c r="I105" s="78"/>
      <c r="J105" s="78"/>
      <c r="K105" s="78"/>
      <c r="L105" s="81"/>
    </row>
    <row r="106" spans="1:18" s="77" customFormat="1" ht="21" customHeight="1">
      <c r="A106" s="71"/>
      <c r="B106" s="82">
        <v>41659</v>
      </c>
      <c r="C106" s="83" t="s">
        <v>111</v>
      </c>
      <c r="D106" s="84" t="s">
        <v>112</v>
      </c>
      <c r="E106" s="49" t="s">
        <v>27</v>
      </c>
      <c r="F106" s="85">
        <v>4600</v>
      </c>
      <c r="G106" s="85">
        <v>3101.39</v>
      </c>
      <c r="H106" s="85">
        <f>G106</f>
        <v>3101.39</v>
      </c>
      <c r="I106" s="85">
        <v>4600</v>
      </c>
      <c r="J106" s="85">
        <v>3101.39</v>
      </c>
      <c r="K106" s="85">
        <v>3101.39</v>
      </c>
      <c r="L106" s="81" t="s">
        <v>113</v>
      </c>
    </row>
    <row r="107" spans="1:18" s="77" customFormat="1" ht="21" customHeight="1">
      <c r="A107" s="71"/>
      <c r="B107" s="82">
        <v>41659</v>
      </c>
      <c r="C107" s="83" t="s">
        <v>114</v>
      </c>
      <c r="D107" s="84" t="s">
        <v>112</v>
      </c>
      <c r="E107" s="49" t="s">
        <v>27</v>
      </c>
      <c r="F107" s="85">
        <v>7327.28</v>
      </c>
      <c r="G107" s="85">
        <v>4940.17</v>
      </c>
      <c r="H107" s="85">
        <f t="shared" ref="H107:H135" si="21">G107</f>
        <v>4940.17</v>
      </c>
      <c r="I107" s="85">
        <f>F107</f>
        <v>7327.28</v>
      </c>
      <c r="J107" s="85">
        <f>G107</f>
        <v>4940.17</v>
      </c>
      <c r="K107" s="85">
        <f>J107</f>
        <v>4940.17</v>
      </c>
      <c r="L107" s="81" t="s">
        <v>113</v>
      </c>
    </row>
    <row r="108" spans="1:18" s="77" customFormat="1" ht="18" customHeight="1">
      <c r="A108" s="71" t="s">
        <v>115</v>
      </c>
      <c r="B108" s="159" t="s">
        <v>116</v>
      </c>
      <c r="C108" s="160"/>
      <c r="D108" s="161"/>
      <c r="E108" s="49"/>
      <c r="F108" s="86"/>
      <c r="G108" s="87"/>
      <c r="H108" s="85"/>
      <c r="I108" s="87"/>
      <c r="J108" s="87"/>
      <c r="K108" s="87"/>
      <c r="L108" s="81"/>
    </row>
    <row r="109" spans="1:18" s="77" customFormat="1" ht="21" customHeight="1">
      <c r="A109" s="71"/>
      <c r="B109" s="82">
        <v>41659</v>
      </c>
      <c r="C109" s="83" t="s">
        <v>111</v>
      </c>
      <c r="D109" s="84" t="s">
        <v>112</v>
      </c>
      <c r="E109" s="49" t="s">
        <v>27</v>
      </c>
      <c r="F109" s="86">
        <v>183</v>
      </c>
      <c r="G109" s="85">
        <v>212.44</v>
      </c>
      <c r="H109" s="85">
        <f t="shared" si="21"/>
        <v>212.44</v>
      </c>
      <c r="I109" s="86">
        <v>183</v>
      </c>
      <c r="J109" s="85">
        <v>212.44</v>
      </c>
      <c r="K109" s="87">
        <f>J109</f>
        <v>212.44</v>
      </c>
      <c r="L109" s="81" t="s">
        <v>113</v>
      </c>
    </row>
    <row r="110" spans="1:18" s="77" customFormat="1" ht="21" customHeight="1">
      <c r="A110" s="71"/>
      <c r="B110" s="82">
        <v>41659</v>
      </c>
      <c r="C110" s="83" t="s">
        <v>114</v>
      </c>
      <c r="D110" s="84" t="s">
        <v>112</v>
      </c>
      <c r="E110" s="49" t="s">
        <v>27</v>
      </c>
      <c r="F110" s="86">
        <v>370</v>
      </c>
      <c r="G110" s="85">
        <v>429.53</v>
      </c>
      <c r="H110" s="85">
        <f t="shared" si="21"/>
        <v>429.53</v>
      </c>
      <c r="I110" s="86">
        <v>370</v>
      </c>
      <c r="J110" s="85">
        <v>429.53</v>
      </c>
      <c r="K110" s="85">
        <f>J110</f>
        <v>429.53</v>
      </c>
      <c r="L110" s="81" t="s">
        <v>113</v>
      </c>
    </row>
    <row r="111" spans="1:18" s="77" customFormat="1" ht="21" customHeight="1">
      <c r="A111" s="71" t="s">
        <v>117</v>
      </c>
      <c r="B111" s="159" t="s">
        <v>118</v>
      </c>
      <c r="C111" s="160"/>
      <c r="D111" s="161"/>
      <c r="E111" s="49"/>
      <c r="F111" s="86"/>
      <c r="G111" s="87"/>
      <c r="H111" s="85"/>
      <c r="I111" s="87"/>
      <c r="J111" s="87"/>
      <c r="K111" s="87"/>
      <c r="L111" s="81"/>
    </row>
    <row r="112" spans="1:18" s="77" customFormat="1" ht="21" customHeight="1">
      <c r="A112" s="71"/>
      <c r="B112" s="82">
        <v>41659</v>
      </c>
      <c r="C112" s="83" t="s">
        <v>114</v>
      </c>
      <c r="D112" s="84" t="s">
        <v>112</v>
      </c>
      <c r="E112" s="49" t="s">
        <v>44</v>
      </c>
      <c r="F112" s="86">
        <v>1</v>
      </c>
      <c r="G112" s="85">
        <v>615.19000000000005</v>
      </c>
      <c r="H112" s="85">
        <f t="shared" si="21"/>
        <v>615.19000000000005</v>
      </c>
      <c r="I112" s="86">
        <v>1</v>
      </c>
      <c r="J112" s="85">
        <v>615.19000000000005</v>
      </c>
      <c r="K112" s="85">
        <f>J112</f>
        <v>615.19000000000005</v>
      </c>
      <c r="L112" s="81" t="s">
        <v>26</v>
      </c>
    </row>
    <row r="113" spans="1:12" s="77" customFormat="1" ht="21" customHeight="1">
      <c r="A113" s="71" t="s">
        <v>119</v>
      </c>
      <c r="B113" s="159" t="s">
        <v>120</v>
      </c>
      <c r="C113" s="160"/>
      <c r="D113" s="161"/>
      <c r="E113" s="49"/>
      <c r="F113" s="86"/>
      <c r="G113" s="87"/>
      <c r="H113" s="85"/>
      <c r="I113" s="86"/>
      <c r="J113" s="87"/>
      <c r="K113" s="87"/>
      <c r="L113" s="81"/>
    </row>
    <row r="114" spans="1:12" s="77" customFormat="1" ht="21" customHeight="1">
      <c r="A114" s="71"/>
      <c r="B114" s="82">
        <v>41659</v>
      </c>
      <c r="C114" s="83" t="s">
        <v>114</v>
      </c>
      <c r="D114" s="84" t="s">
        <v>112</v>
      </c>
      <c r="E114" s="49" t="s">
        <v>44</v>
      </c>
      <c r="F114" s="86">
        <v>9</v>
      </c>
      <c r="G114" s="85">
        <v>182.44</v>
      </c>
      <c r="H114" s="85">
        <f t="shared" si="21"/>
        <v>182.44</v>
      </c>
      <c r="I114" s="86">
        <v>9</v>
      </c>
      <c r="J114" s="85">
        <v>182.44</v>
      </c>
      <c r="K114" s="85">
        <f>J114</f>
        <v>182.44</v>
      </c>
      <c r="L114" s="81" t="s">
        <v>26</v>
      </c>
    </row>
    <row r="115" spans="1:12" s="77" customFormat="1" ht="17.25" customHeight="1">
      <c r="A115" s="71" t="s">
        <v>121</v>
      </c>
      <c r="B115" s="159" t="s">
        <v>122</v>
      </c>
      <c r="C115" s="160"/>
      <c r="D115" s="161"/>
      <c r="E115" s="49"/>
      <c r="F115" s="86"/>
      <c r="G115" s="87"/>
      <c r="H115" s="87"/>
      <c r="I115" s="86"/>
      <c r="J115" s="87"/>
      <c r="K115" s="87"/>
      <c r="L115" s="81"/>
    </row>
    <row r="116" spans="1:12" s="77" customFormat="1" ht="21" customHeight="1">
      <c r="A116" s="71"/>
      <c r="B116" s="82">
        <v>41659</v>
      </c>
      <c r="C116" s="83" t="s">
        <v>111</v>
      </c>
      <c r="D116" s="84" t="s">
        <v>112</v>
      </c>
      <c r="E116" s="49" t="s">
        <v>44</v>
      </c>
      <c r="F116" s="86">
        <v>1</v>
      </c>
      <c r="G116" s="85">
        <v>178.6</v>
      </c>
      <c r="H116" s="85">
        <f t="shared" si="21"/>
        <v>178.6</v>
      </c>
      <c r="I116" s="86">
        <v>1</v>
      </c>
      <c r="J116" s="85">
        <v>178.6</v>
      </c>
      <c r="K116" s="85">
        <f>J116</f>
        <v>178.6</v>
      </c>
      <c r="L116" s="81" t="s">
        <v>113</v>
      </c>
    </row>
    <row r="117" spans="1:12" s="77" customFormat="1" ht="21" customHeight="1">
      <c r="A117" s="71"/>
      <c r="B117" s="82">
        <v>41659</v>
      </c>
      <c r="C117" s="83" t="s">
        <v>114</v>
      </c>
      <c r="D117" s="84" t="s">
        <v>112</v>
      </c>
      <c r="E117" s="49" t="s">
        <v>44</v>
      </c>
      <c r="F117" s="86">
        <v>2</v>
      </c>
      <c r="G117" s="85">
        <v>260.76</v>
      </c>
      <c r="H117" s="85">
        <f t="shared" si="21"/>
        <v>260.76</v>
      </c>
      <c r="I117" s="86">
        <v>2</v>
      </c>
      <c r="J117" s="85">
        <v>260.76</v>
      </c>
      <c r="K117" s="85">
        <f>J117</f>
        <v>260.76</v>
      </c>
      <c r="L117" s="81"/>
    </row>
    <row r="118" spans="1:12" s="77" customFormat="1" ht="21" customHeight="1">
      <c r="A118" s="71" t="s">
        <v>123</v>
      </c>
      <c r="B118" s="159" t="s">
        <v>124</v>
      </c>
      <c r="C118" s="160"/>
      <c r="D118" s="161"/>
      <c r="E118" s="49"/>
      <c r="F118" s="86"/>
      <c r="G118" s="87"/>
      <c r="H118" s="87"/>
      <c r="I118" s="86"/>
      <c r="J118" s="87"/>
      <c r="K118" s="87"/>
      <c r="L118" s="81"/>
    </row>
    <row r="119" spans="1:12" s="77" customFormat="1" ht="21" customHeight="1">
      <c r="A119" s="71"/>
      <c r="B119" s="82">
        <v>41659</v>
      </c>
      <c r="C119" s="83" t="s">
        <v>111</v>
      </c>
      <c r="D119" s="84" t="s">
        <v>112</v>
      </c>
      <c r="E119" s="49" t="s">
        <v>125</v>
      </c>
      <c r="F119" s="86">
        <v>74</v>
      </c>
      <c r="G119" s="85">
        <v>66.260000000000005</v>
      </c>
      <c r="H119" s="87">
        <f t="shared" si="21"/>
        <v>66.260000000000005</v>
      </c>
      <c r="I119" s="86">
        <v>74</v>
      </c>
      <c r="J119" s="85">
        <v>66.260000000000005</v>
      </c>
      <c r="K119" s="85">
        <f>J119</f>
        <v>66.260000000000005</v>
      </c>
      <c r="L119" s="81" t="s">
        <v>26</v>
      </c>
    </row>
    <row r="120" spans="1:12" s="77" customFormat="1" ht="21" customHeight="1">
      <c r="A120" s="71"/>
      <c r="B120" s="82">
        <v>41659</v>
      </c>
      <c r="C120" s="83" t="s">
        <v>114</v>
      </c>
      <c r="D120" s="84" t="s">
        <v>112</v>
      </c>
      <c r="E120" s="49" t="s">
        <v>125</v>
      </c>
      <c r="F120" s="86">
        <v>364</v>
      </c>
      <c r="G120" s="85">
        <v>326.12</v>
      </c>
      <c r="H120" s="87">
        <f t="shared" si="21"/>
        <v>326.12</v>
      </c>
      <c r="I120" s="86">
        <v>364</v>
      </c>
      <c r="J120" s="85">
        <v>326.12</v>
      </c>
      <c r="K120" s="85">
        <f>J120</f>
        <v>326.12</v>
      </c>
      <c r="L120" s="81" t="s">
        <v>26</v>
      </c>
    </row>
    <row r="121" spans="1:12" s="77" customFormat="1" ht="17.25" customHeight="1">
      <c r="A121" s="71" t="s">
        <v>126</v>
      </c>
      <c r="B121" s="159" t="s">
        <v>127</v>
      </c>
      <c r="C121" s="162"/>
      <c r="D121" s="163"/>
      <c r="E121" s="49"/>
      <c r="F121" s="86"/>
      <c r="G121" s="85"/>
      <c r="H121" s="87">
        <f t="shared" si="21"/>
        <v>0</v>
      </c>
      <c r="I121" s="86"/>
      <c r="J121" s="85"/>
      <c r="K121" s="87"/>
      <c r="L121" s="81"/>
    </row>
    <row r="122" spans="1:12" s="77" customFormat="1" ht="21" customHeight="1">
      <c r="A122" s="71"/>
      <c r="B122" s="82">
        <v>41659</v>
      </c>
      <c r="C122" s="83" t="s">
        <v>111</v>
      </c>
      <c r="D122" s="84" t="s">
        <v>112</v>
      </c>
      <c r="E122" s="49" t="s">
        <v>44</v>
      </c>
      <c r="F122" s="86">
        <v>10</v>
      </c>
      <c r="G122" s="85">
        <v>2120.34</v>
      </c>
      <c r="H122" s="87">
        <f t="shared" si="21"/>
        <v>2120.34</v>
      </c>
      <c r="I122" s="86">
        <v>10</v>
      </c>
      <c r="J122" s="85">
        <v>2120.34</v>
      </c>
      <c r="K122" s="85">
        <f>J122</f>
        <v>2120.34</v>
      </c>
      <c r="L122" s="81" t="s">
        <v>26</v>
      </c>
    </row>
    <row r="123" spans="1:12" s="77" customFormat="1" ht="21" customHeight="1">
      <c r="A123" s="71"/>
      <c r="B123" s="82">
        <v>41659</v>
      </c>
      <c r="C123" s="83" t="s">
        <v>114</v>
      </c>
      <c r="D123" s="84" t="s">
        <v>112</v>
      </c>
      <c r="E123" s="49" t="s">
        <v>44</v>
      </c>
      <c r="F123" s="86">
        <v>16</v>
      </c>
      <c r="G123" s="85">
        <v>6446.75</v>
      </c>
      <c r="H123" s="87">
        <f t="shared" si="21"/>
        <v>6446.75</v>
      </c>
      <c r="I123" s="86">
        <v>16</v>
      </c>
      <c r="J123" s="85">
        <v>6446.75</v>
      </c>
      <c r="K123" s="85">
        <f>J123</f>
        <v>6446.75</v>
      </c>
      <c r="L123" s="81" t="s">
        <v>26</v>
      </c>
    </row>
    <row r="124" spans="1:12" s="77" customFormat="1" ht="21" customHeight="1">
      <c r="A124" s="71" t="s">
        <v>128</v>
      </c>
      <c r="B124" s="159" t="s">
        <v>129</v>
      </c>
      <c r="C124" s="162"/>
      <c r="D124" s="163"/>
      <c r="E124" s="49"/>
      <c r="F124" s="86"/>
      <c r="G124" s="87"/>
      <c r="H124" s="87"/>
      <c r="I124" s="86"/>
      <c r="J124" s="87"/>
      <c r="K124" s="87"/>
      <c r="L124" s="81"/>
    </row>
    <row r="125" spans="1:12" s="77" customFormat="1" ht="21" customHeight="1">
      <c r="A125" s="71"/>
      <c r="B125" s="82">
        <v>41659</v>
      </c>
      <c r="C125" s="83" t="s">
        <v>111</v>
      </c>
      <c r="D125" s="84" t="s">
        <v>112</v>
      </c>
      <c r="E125" s="49" t="s">
        <v>44</v>
      </c>
      <c r="F125" s="86">
        <v>22</v>
      </c>
      <c r="G125" s="85">
        <v>171.28</v>
      </c>
      <c r="H125" s="87">
        <f t="shared" si="21"/>
        <v>171.28</v>
      </c>
      <c r="I125" s="86">
        <v>22</v>
      </c>
      <c r="J125" s="88">
        <v>171.28</v>
      </c>
      <c r="K125" s="85">
        <f>J125</f>
        <v>171.28</v>
      </c>
      <c r="L125" s="81" t="s">
        <v>26</v>
      </c>
    </row>
    <row r="126" spans="1:12" s="77" customFormat="1" ht="21" customHeight="1">
      <c r="A126" s="71"/>
      <c r="B126" s="82">
        <v>41659</v>
      </c>
      <c r="C126" s="83" t="s">
        <v>114</v>
      </c>
      <c r="D126" s="84" t="s">
        <v>112</v>
      </c>
      <c r="E126" s="49" t="s">
        <v>44</v>
      </c>
      <c r="F126" s="86">
        <v>98</v>
      </c>
      <c r="G126" s="85">
        <v>700.47</v>
      </c>
      <c r="H126" s="87">
        <f t="shared" si="21"/>
        <v>700.47</v>
      </c>
      <c r="I126" s="86">
        <v>98</v>
      </c>
      <c r="J126" s="88">
        <v>700.47</v>
      </c>
      <c r="K126" s="85">
        <f>J126</f>
        <v>700.47</v>
      </c>
      <c r="L126" s="81" t="s">
        <v>26</v>
      </c>
    </row>
    <row r="127" spans="1:12" s="77" customFormat="1" ht="21" customHeight="1">
      <c r="A127" s="71" t="s">
        <v>130</v>
      </c>
      <c r="B127" s="159" t="s">
        <v>131</v>
      </c>
      <c r="C127" s="160"/>
      <c r="D127" s="161"/>
      <c r="E127" s="49"/>
      <c r="F127" s="86"/>
      <c r="G127" s="87"/>
      <c r="H127" s="87"/>
      <c r="I127" s="86"/>
      <c r="J127" s="87"/>
      <c r="K127" s="87"/>
      <c r="L127" s="81"/>
    </row>
    <row r="128" spans="1:12" s="77" customFormat="1" ht="21" customHeight="1">
      <c r="A128" s="71"/>
      <c r="B128" s="82">
        <v>41659</v>
      </c>
      <c r="C128" s="83" t="s">
        <v>114</v>
      </c>
      <c r="D128" s="84" t="s">
        <v>112</v>
      </c>
      <c r="E128" s="49" t="s">
        <v>44</v>
      </c>
      <c r="F128" s="86">
        <v>2</v>
      </c>
      <c r="G128" s="85">
        <v>1625.62</v>
      </c>
      <c r="H128" s="85">
        <f t="shared" si="21"/>
        <v>1625.62</v>
      </c>
      <c r="I128" s="86">
        <v>2</v>
      </c>
      <c r="J128" s="85">
        <v>1625.62</v>
      </c>
      <c r="K128" s="85">
        <f>J128</f>
        <v>1625.62</v>
      </c>
      <c r="L128" s="81" t="s">
        <v>26</v>
      </c>
    </row>
    <row r="129" spans="1:12" s="77" customFormat="1" ht="21" customHeight="1">
      <c r="A129" s="71" t="s">
        <v>132</v>
      </c>
      <c r="B129" s="159" t="s">
        <v>133</v>
      </c>
      <c r="C129" s="160"/>
      <c r="D129" s="161"/>
      <c r="E129" s="49"/>
      <c r="F129" s="86"/>
      <c r="G129" s="87"/>
      <c r="H129" s="85"/>
      <c r="I129" s="86"/>
      <c r="J129" s="87"/>
      <c r="K129" s="87"/>
      <c r="L129" s="81"/>
    </row>
    <row r="130" spans="1:12" s="77" customFormat="1" ht="21" customHeight="1">
      <c r="A130" s="71"/>
      <c r="B130" s="82">
        <v>41659</v>
      </c>
      <c r="C130" s="83" t="s">
        <v>114</v>
      </c>
      <c r="D130" s="84" t="s">
        <v>112</v>
      </c>
      <c r="E130" s="49" t="s">
        <v>27</v>
      </c>
      <c r="F130" s="85">
        <v>827.35</v>
      </c>
      <c r="G130" s="85">
        <v>1477.65</v>
      </c>
      <c r="H130" s="85">
        <f t="shared" si="21"/>
        <v>1477.65</v>
      </c>
      <c r="I130" s="85">
        <v>827.35</v>
      </c>
      <c r="J130" s="85">
        <v>1477.65</v>
      </c>
      <c r="K130" s="85">
        <f>J130</f>
        <v>1477.65</v>
      </c>
      <c r="L130" s="81" t="s">
        <v>26</v>
      </c>
    </row>
    <row r="131" spans="1:12" s="77" customFormat="1" ht="17.25" customHeight="1">
      <c r="A131" s="71" t="s">
        <v>134</v>
      </c>
      <c r="B131" s="159" t="s">
        <v>135</v>
      </c>
      <c r="C131" s="160"/>
      <c r="D131" s="161"/>
      <c r="E131" s="49"/>
      <c r="F131" s="86"/>
      <c r="G131" s="87"/>
      <c r="H131" s="87"/>
      <c r="I131" s="86"/>
      <c r="J131" s="87"/>
      <c r="K131" s="87"/>
      <c r="L131" s="81"/>
    </row>
    <row r="132" spans="1:12" s="77" customFormat="1" ht="21" customHeight="1">
      <c r="A132" s="71"/>
      <c r="B132" s="82">
        <v>41659</v>
      </c>
      <c r="C132" s="83" t="s">
        <v>114</v>
      </c>
      <c r="D132" s="84" t="s">
        <v>112</v>
      </c>
      <c r="E132" s="49" t="s">
        <v>44</v>
      </c>
      <c r="F132" s="86">
        <v>2</v>
      </c>
      <c r="G132" s="85">
        <v>196.46</v>
      </c>
      <c r="H132" s="85">
        <f t="shared" si="21"/>
        <v>196.46</v>
      </c>
      <c r="I132" s="86">
        <v>2</v>
      </c>
      <c r="J132" s="85">
        <v>196.46</v>
      </c>
      <c r="K132" s="87">
        <f>J132</f>
        <v>196.46</v>
      </c>
      <c r="L132" s="81" t="s">
        <v>26</v>
      </c>
    </row>
    <row r="133" spans="1:12" s="77" customFormat="1" ht="21" customHeight="1">
      <c r="A133" s="71" t="s">
        <v>136</v>
      </c>
      <c r="B133" s="159" t="s">
        <v>137</v>
      </c>
      <c r="C133" s="160"/>
      <c r="D133" s="161"/>
      <c r="E133" s="49"/>
      <c r="F133" s="86"/>
      <c r="G133" s="87"/>
      <c r="H133" s="87"/>
      <c r="I133" s="86"/>
      <c r="J133" s="87"/>
      <c r="K133" s="87"/>
      <c r="L133" s="81"/>
    </row>
    <row r="134" spans="1:12" s="77" customFormat="1" ht="21" customHeight="1">
      <c r="A134" s="71"/>
      <c r="B134" s="82">
        <v>41659</v>
      </c>
      <c r="C134" s="83" t="s">
        <v>111</v>
      </c>
      <c r="D134" s="84" t="s">
        <v>112</v>
      </c>
      <c r="E134" s="49" t="s">
        <v>44</v>
      </c>
      <c r="F134" s="86">
        <v>1</v>
      </c>
      <c r="G134" s="85">
        <v>75.91</v>
      </c>
      <c r="H134" s="85">
        <f t="shared" si="21"/>
        <v>75.91</v>
      </c>
      <c r="I134" s="86">
        <v>1</v>
      </c>
      <c r="J134" s="85">
        <v>75.91</v>
      </c>
      <c r="K134" s="85">
        <f>J134</f>
        <v>75.91</v>
      </c>
      <c r="L134" s="81" t="s">
        <v>26</v>
      </c>
    </row>
    <row r="135" spans="1:12" s="77" customFormat="1" ht="21" customHeight="1">
      <c r="A135" s="71"/>
      <c r="B135" s="82">
        <v>41659</v>
      </c>
      <c r="C135" s="83" t="s">
        <v>114</v>
      </c>
      <c r="D135" s="84" t="s">
        <v>112</v>
      </c>
      <c r="E135" s="49" t="s">
        <v>44</v>
      </c>
      <c r="F135" s="86">
        <v>1</v>
      </c>
      <c r="G135" s="85">
        <v>75.91</v>
      </c>
      <c r="H135" s="85">
        <f t="shared" si="21"/>
        <v>75.91</v>
      </c>
      <c r="I135" s="86">
        <v>1</v>
      </c>
      <c r="J135" s="85">
        <v>75.91</v>
      </c>
      <c r="K135" s="85">
        <f>J135</f>
        <v>75.91</v>
      </c>
      <c r="L135" s="81" t="s">
        <v>26</v>
      </c>
    </row>
    <row r="136" spans="1:12" s="77" customFormat="1" ht="21" customHeight="1" thickBot="1">
      <c r="A136" s="303" t="s">
        <v>138</v>
      </c>
      <c r="B136" s="304"/>
      <c r="C136" s="304"/>
      <c r="D136" s="305"/>
      <c r="E136" s="306"/>
      <c r="F136" s="307"/>
      <c r="G136" s="308">
        <f>SUM(G105:G135)</f>
        <v>23203.290000000005</v>
      </c>
      <c r="H136" s="308">
        <f t="shared" ref="H136:K136" si="22">SUM(H105:H135)</f>
        <v>23203.290000000005</v>
      </c>
      <c r="I136" s="308"/>
      <c r="J136" s="308">
        <f t="shared" si="22"/>
        <v>23203.290000000005</v>
      </c>
      <c r="K136" s="308">
        <f t="shared" si="22"/>
        <v>23203.290000000005</v>
      </c>
      <c r="L136" s="309"/>
    </row>
    <row r="137" spans="1:12" s="77" customFormat="1" ht="21" customHeight="1">
      <c r="A137" s="262" t="s">
        <v>139</v>
      </c>
      <c r="B137" s="263"/>
      <c r="C137" s="263"/>
      <c r="D137" s="264"/>
      <c r="E137" s="310"/>
      <c r="F137" s="311"/>
      <c r="G137" s="312">
        <f>G106+G107+G109+G110+G116+G117</f>
        <v>9122.8900000000012</v>
      </c>
      <c r="H137" s="312">
        <f t="shared" ref="H137:K137" si="23">H106+H107+H109+H110+H116+H117</f>
        <v>9122.8900000000012</v>
      </c>
      <c r="I137" s="312"/>
      <c r="J137" s="312">
        <f t="shared" si="23"/>
        <v>9122.8900000000012</v>
      </c>
      <c r="K137" s="312">
        <f t="shared" si="23"/>
        <v>9122.8900000000012</v>
      </c>
      <c r="L137" s="301"/>
    </row>
    <row r="138" spans="1:12" s="77" customFormat="1" ht="18" customHeight="1">
      <c r="A138" s="249" t="s">
        <v>31</v>
      </c>
      <c r="B138" s="250"/>
      <c r="C138" s="250"/>
      <c r="D138" s="251"/>
      <c r="E138" s="270"/>
      <c r="F138" s="271"/>
      <c r="G138" s="313"/>
      <c r="H138" s="314"/>
      <c r="I138" s="314"/>
      <c r="J138" s="314"/>
      <c r="K138" s="315"/>
      <c r="L138" s="316"/>
    </row>
    <row r="139" spans="1:12" s="77" customFormat="1" ht="29.45" customHeight="1">
      <c r="A139" s="254" t="s">
        <v>32</v>
      </c>
      <c r="B139" s="255"/>
      <c r="C139" s="255"/>
      <c r="D139" s="256"/>
      <c r="E139" s="274"/>
      <c r="F139" s="275"/>
      <c r="G139" s="317"/>
      <c r="H139" s="318"/>
      <c r="I139" s="318"/>
      <c r="J139" s="318"/>
      <c r="K139" s="318"/>
      <c r="L139" s="319"/>
    </row>
    <row r="140" spans="1:12" s="77" customFormat="1" ht="21" customHeight="1">
      <c r="A140" s="254" t="s">
        <v>33</v>
      </c>
      <c r="B140" s="255"/>
      <c r="C140" s="255"/>
      <c r="D140" s="256"/>
      <c r="E140" s="274"/>
      <c r="F140" s="275"/>
      <c r="G140" s="318">
        <f>G137</f>
        <v>9122.8900000000012</v>
      </c>
      <c r="H140" s="318">
        <f t="shared" ref="H140:K140" si="24">H137</f>
        <v>9122.8900000000012</v>
      </c>
      <c r="I140" s="318"/>
      <c r="J140" s="318">
        <f t="shared" si="24"/>
        <v>9122.8900000000012</v>
      </c>
      <c r="K140" s="318">
        <f t="shared" si="24"/>
        <v>9122.8900000000012</v>
      </c>
      <c r="L140" s="319"/>
    </row>
    <row r="141" spans="1:12" s="77" customFormat="1" ht="18" customHeight="1">
      <c r="A141" s="254" t="s">
        <v>34</v>
      </c>
      <c r="B141" s="255"/>
      <c r="C141" s="255"/>
      <c r="D141" s="256"/>
      <c r="E141" s="274"/>
      <c r="F141" s="275"/>
      <c r="G141" s="317"/>
      <c r="H141" s="318"/>
      <c r="I141" s="318"/>
      <c r="J141" s="318"/>
      <c r="K141" s="318"/>
      <c r="L141" s="319"/>
    </row>
    <row r="142" spans="1:12" s="77" customFormat="1" ht="21" customHeight="1">
      <c r="A142" s="254" t="s">
        <v>35</v>
      </c>
      <c r="B142" s="255"/>
      <c r="C142" s="255"/>
      <c r="D142" s="256"/>
      <c r="E142" s="320"/>
      <c r="F142" s="280"/>
      <c r="G142" s="321"/>
      <c r="H142" s="322"/>
      <c r="I142" s="322"/>
      <c r="J142" s="322"/>
      <c r="K142" s="322"/>
      <c r="L142" s="323"/>
    </row>
    <row r="143" spans="1:12" s="77" customFormat="1" ht="18.75" customHeight="1">
      <c r="A143" s="262" t="s">
        <v>30</v>
      </c>
      <c r="B143" s="263"/>
      <c r="C143" s="263"/>
      <c r="D143" s="264"/>
      <c r="E143" s="310"/>
      <c r="F143" s="311"/>
      <c r="G143" s="312">
        <f>G112+G114+G119+G120+G122+G123+G125+G126+G128+G130+G132+G134+G135</f>
        <v>14080.4</v>
      </c>
      <c r="H143" s="312">
        <f t="shared" ref="H143:K143" si="25">H112+H114+H119+H120+H122+H123+H125+H126+H128+H130+H132+H134+H135</f>
        <v>14080.4</v>
      </c>
      <c r="I143" s="312"/>
      <c r="J143" s="312">
        <f t="shared" si="25"/>
        <v>14080.4</v>
      </c>
      <c r="K143" s="312">
        <f t="shared" si="25"/>
        <v>14080.4</v>
      </c>
      <c r="L143" s="269"/>
    </row>
    <row r="144" spans="1:12" s="77" customFormat="1" ht="17.25" customHeight="1">
      <c r="A144" s="249" t="s">
        <v>31</v>
      </c>
      <c r="B144" s="250"/>
      <c r="C144" s="250"/>
      <c r="D144" s="251"/>
      <c r="E144" s="270"/>
      <c r="F144" s="271"/>
      <c r="G144" s="313"/>
      <c r="H144" s="314"/>
      <c r="I144" s="314"/>
      <c r="J144" s="314"/>
      <c r="K144" s="315"/>
      <c r="L144" s="324"/>
    </row>
    <row r="145" spans="1:18" s="77" customFormat="1" ht="30.6" customHeight="1">
      <c r="A145" s="254" t="s">
        <v>32</v>
      </c>
      <c r="B145" s="255"/>
      <c r="C145" s="255"/>
      <c r="D145" s="256"/>
      <c r="E145" s="274"/>
      <c r="F145" s="275"/>
      <c r="G145" s="317"/>
      <c r="H145" s="318"/>
      <c r="I145" s="318"/>
      <c r="J145" s="318"/>
      <c r="K145" s="318"/>
      <c r="L145" s="325"/>
    </row>
    <row r="146" spans="1:18" s="77" customFormat="1" ht="21" customHeight="1">
      <c r="A146" s="254" t="s">
        <v>33</v>
      </c>
      <c r="B146" s="255"/>
      <c r="C146" s="255"/>
      <c r="D146" s="256"/>
      <c r="E146" s="274"/>
      <c r="F146" s="275"/>
      <c r="G146" s="318">
        <f>G135+G134+G132+G130+G128+G126+G125+G123+G122+G120+G119+G114+G112</f>
        <v>14080.400000000001</v>
      </c>
      <c r="H146" s="318">
        <f t="shared" ref="H146:K146" si="26">H135+H134+H132+H130+H128+H126+H125+H123+H122+H120+H119+H114+H112</f>
        <v>14080.400000000001</v>
      </c>
      <c r="I146" s="318"/>
      <c r="J146" s="318">
        <f t="shared" si="26"/>
        <v>14080.400000000001</v>
      </c>
      <c r="K146" s="318">
        <f t="shared" si="26"/>
        <v>14080.400000000001</v>
      </c>
      <c r="L146" s="325"/>
    </row>
    <row r="147" spans="1:18" s="77" customFormat="1" ht="21" customHeight="1">
      <c r="A147" s="254" t="s">
        <v>34</v>
      </c>
      <c r="B147" s="255"/>
      <c r="C147" s="255"/>
      <c r="D147" s="256"/>
      <c r="E147" s="274"/>
      <c r="F147" s="275"/>
      <c r="G147" s="317"/>
      <c r="H147" s="318"/>
      <c r="I147" s="318"/>
      <c r="J147" s="318"/>
      <c r="K147" s="318"/>
      <c r="L147" s="325"/>
    </row>
    <row r="148" spans="1:18" s="77" customFormat="1" ht="21" customHeight="1">
      <c r="A148" s="254" t="s">
        <v>35</v>
      </c>
      <c r="B148" s="255"/>
      <c r="C148" s="255"/>
      <c r="D148" s="256"/>
      <c r="E148" s="320"/>
      <c r="F148" s="280"/>
      <c r="G148" s="321"/>
      <c r="H148" s="322"/>
      <c r="I148" s="322"/>
      <c r="J148" s="322"/>
      <c r="K148" s="322"/>
      <c r="L148" s="326"/>
    </row>
    <row r="149" spans="1:18" s="77" customFormat="1" ht="21" customHeight="1">
      <c r="A149" s="262" t="s">
        <v>140</v>
      </c>
      <c r="B149" s="263"/>
      <c r="C149" s="263"/>
      <c r="D149" s="264"/>
      <c r="E149" s="327"/>
      <c r="F149" s="311"/>
      <c r="G149" s="312">
        <f>G137+G143</f>
        <v>23203.29</v>
      </c>
      <c r="H149" s="312">
        <f t="shared" ref="H149:K149" si="27">H137+H143</f>
        <v>23203.29</v>
      </c>
      <c r="I149" s="312"/>
      <c r="J149" s="312">
        <f t="shared" si="27"/>
        <v>23203.29</v>
      </c>
      <c r="K149" s="312">
        <f t="shared" si="27"/>
        <v>23203.29</v>
      </c>
      <c r="L149" s="328"/>
    </row>
    <row r="150" spans="1:18" s="77" customFormat="1" ht="15.75" customHeight="1">
      <c r="A150" s="329" t="s">
        <v>31</v>
      </c>
      <c r="B150" s="329"/>
      <c r="C150" s="329"/>
      <c r="D150" s="329"/>
      <c r="E150" s="330"/>
      <c r="F150" s="331"/>
      <c r="G150" s="317"/>
      <c r="H150" s="332"/>
      <c r="I150" s="332"/>
      <c r="J150" s="332"/>
      <c r="K150" s="332"/>
      <c r="L150" s="333"/>
    </row>
    <row r="151" spans="1:18" s="77" customFormat="1" ht="30" customHeight="1">
      <c r="A151" s="334" t="s">
        <v>32</v>
      </c>
      <c r="B151" s="334"/>
      <c r="C151" s="334"/>
      <c r="D151" s="334"/>
      <c r="E151" s="330"/>
      <c r="F151" s="331"/>
      <c r="G151" s="321"/>
      <c r="H151" s="332"/>
      <c r="I151" s="332"/>
      <c r="J151" s="332"/>
      <c r="K151" s="332"/>
      <c r="L151" s="333"/>
    </row>
    <row r="152" spans="1:18" s="77" customFormat="1" ht="27" customHeight="1">
      <c r="A152" s="334" t="s">
        <v>33</v>
      </c>
      <c r="B152" s="334"/>
      <c r="C152" s="334"/>
      <c r="D152" s="334"/>
      <c r="E152" s="330"/>
      <c r="F152" s="331"/>
      <c r="G152" s="318">
        <f>G149</f>
        <v>23203.29</v>
      </c>
      <c r="H152" s="318">
        <f t="shared" ref="H152:K152" si="28">H149</f>
        <v>23203.29</v>
      </c>
      <c r="I152" s="318"/>
      <c r="J152" s="318">
        <f t="shared" si="28"/>
        <v>23203.29</v>
      </c>
      <c r="K152" s="318">
        <f t="shared" si="28"/>
        <v>23203.29</v>
      </c>
      <c r="L152" s="333"/>
    </row>
    <row r="153" spans="1:18" s="77" customFormat="1" ht="21" customHeight="1">
      <c r="A153" s="334" t="s">
        <v>34</v>
      </c>
      <c r="B153" s="334"/>
      <c r="C153" s="334"/>
      <c r="D153" s="334"/>
      <c r="E153" s="330"/>
      <c r="F153" s="331"/>
      <c r="G153" s="317"/>
      <c r="H153" s="332"/>
      <c r="I153" s="332"/>
      <c r="J153" s="332"/>
      <c r="K153" s="332"/>
      <c r="L153" s="333"/>
    </row>
    <row r="154" spans="1:18" s="77" customFormat="1" ht="21" customHeight="1">
      <c r="A154" s="334" t="s">
        <v>35</v>
      </c>
      <c r="B154" s="334"/>
      <c r="C154" s="334"/>
      <c r="D154" s="334"/>
      <c r="E154" s="279"/>
      <c r="F154" s="280"/>
      <c r="G154" s="321"/>
      <c r="H154" s="322"/>
      <c r="I154" s="322"/>
      <c r="J154" s="322"/>
      <c r="K154" s="322"/>
      <c r="L154" s="333"/>
    </row>
    <row r="155" spans="1:18" s="89" customFormat="1" ht="33.75" customHeight="1" thickBot="1">
      <c r="A155" s="282" t="s">
        <v>141</v>
      </c>
      <c r="B155" s="283" t="s">
        <v>142</v>
      </c>
      <c r="C155" s="284"/>
      <c r="D155" s="284"/>
      <c r="E155" s="284"/>
      <c r="F155" s="284"/>
      <c r="G155" s="284"/>
      <c r="H155" s="284"/>
      <c r="I155" s="284"/>
      <c r="J155" s="284"/>
      <c r="K155" s="285"/>
      <c r="L155" s="335" t="s">
        <v>143</v>
      </c>
    </row>
    <row r="156" spans="1:18" s="3" customFormat="1" ht="123" customHeight="1" thickBot="1">
      <c r="A156" s="31" t="s">
        <v>144</v>
      </c>
      <c r="B156" s="154" t="s">
        <v>145</v>
      </c>
      <c r="C156" s="155"/>
      <c r="D156" s="156"/>
      <c r="E156" s="157"/>
      <c r="F156" s="158"/>
      <c r="G156" s="33">
        <f>G158+G162</f>
        <v>81.41</v>
      </c>
      <c r="H156" s="33">
        <f>H158+H162</f>
        <v>81.41</v>
      </c>
      <c r="I156" s="33"/>
      <c r="J156" s="33">
        <f>J158+J162</f>
        <v>81.41</v>
      </c>
      <c r="K156" s="33">
        <f>K158+K162</f>
        <v>81.41</v>
      </c>
      <c r="L156" s="90" t="s">
        <v>146</v>
      </c>
      <c r="M156" s="52"/>
      <c r="N156" s="52"/>
      <c r="O156" s="52"/>
      <c r="P156" s="52"/>
      <c r="Q156" s="52"/>
      <c r="R156" s="52"/>
    </row>
    <row r="157" spans="1:18" s="3" customFormat="1" ht="54" customHeight="1" thickBot="1">
      <c r="A157" s="64" t="s">
        <v>147</v>
      </c>
      <c r="B157" s="142" t="s">
        <v>148</v>
      </c>
      <c r="C157" s="143"/>
      <c r="D157" s="144"/>
      <c r="E157" s="42" t="s">
        <v>44</v>
      </c>
      <c r="F157" s="59"/>
      <c r="G157" s="55"/>
      <c r="H157" s="45"/>
      <c r="I157" s="59"/>
      <c r="J157" s="55"/>
      <c r="K157" s="55"/>
      <c r="L157" s="34"/>
      <c r="M157" s="52"/>
      <c r="N157" s="52"/>
      <c r="O157" s="52"/>
      <c r="P157" s="52"/>
      <c r="Q157" s="52"/>
      <c r="R157" s="52"/>
    </row>
    <row r="158" spans="1:18" s="3" customFormat="1" ht="29.45" customHeight="1" thickBot="1">
      <c r="A158" s="64"/>
      <c r="B158" s="92">
        <v>41575</v>
      </c>
      <c r="C158" s="93" t="s">
        <v>149</v>
      </c>
      <c r="D158" s="92">
        <v>41639</v>
      </c>
      <c r="E158" s="14" t="s">
        <v>44</v>
      </c>
      <c r="F158" s="60">
        <v>1</v>
      </c>
      <c r="G158" s="41">
        <v>24.64</v>
      </c>
      <c r="H158" s="41">
        <f>G158</f>
        <v>24.64</v>
      </c>
      <c r="I158" s="60">
        <v>1</v>
      </c>
      <c r="J158" s="41">
        <f>H158</f>
        <v>24.64</v>
      </c>
      <c r="K158" s="41">
        <f>J158</f>
        <v>24.64</v>
      </c>
      <c r="L158" s="90" t="s">
        <v>146</v>
      </c>
      <c r="M158" s="52"/>
      <c r="N158" s="52"/>
      <c r="O158" s="52"/>
      <c r="P158" s="52"/>
      <c r="Q158" s="52"/>
      <c r="R158" s="52"/>
    </row>
    <row r="159" spans="1:18" ht="54" customHeight="1">
      <c r="A159" s="64" t="s">
        <v>150</v>
      </c>
      <c r="B159" s="142" t="s">
        <v>151</v>
      </c>
      <c r="C159" s="143"/>
      <c r="D159" s="144"/>
      <c r="E159" s="42" t="s">
        <v>44</v>
      </c>
      <c r="F159" s="45"/>
      <c r="G159" s="45"/>
      <c r="H159" s="45"/>
      <c r="I159" s="41"/>
      <c r="J159" s="45"/>
      <c r="K159" s="45"/>
      <c r="L159" s="34"/>
      <c r="M159" s="46"/>
      <c r="N159" s="46"/>
      <c r="O159" s="46"/>
      <c r="P159" s="46"/>
      <c r="Q159" s="46"/>
      <c r="R159" s="46"/>
    </row>
    <row r="160" spans="1:18" ht="69.75" customHeight="1">
      <c r="A160" s="64" t="s">
        <v>152</v>
      </c>
      <c r="B160" s="142" t="s">
        <v>153</v>
      </c>
      <c r="C160" s="143"/>
      <c r="D160" s="144"/>
      <c r="E160" s="42" t="s">
        <v>44</v>
      </c>
      <c r="F160" s="45"/>
      <c r="G160" s="45"/>
      <c r="H160" s="45"/>
      <c r="I160" s="45"/>
      <c r="J160" s="45"/>
      <c r="K160" s="45"/>
      <c r="L160" s="34"/>
      <c r="M160" s="47"/>
      <c r="N160" s="47"/>
      <c r="O160" s="46"/>
      <c r="P160" s="46"/>
      <c r="Q160" s="46"/>
      <c r="R160" s="46"/>
    </row>
    <row r="161" spans="1:18" ht="76.5" customHeight="1" thickBot="1">
      <c r="A161" s="64" t="s">
        <v>154</v>
      </c>
      <c r="B161" s="142" t="s">
        <v>155</v>
      </c>
      <c r="C161" s="143"/>
      <c r="D161" s="144"/>
      <c r="E161" s="42" t="s">
        <v>156</v>
      </c>
      <c r="F161" s="91"/>
      <c r="G161" s="91"/>
      <c r="H161" s="91"/>
      <c r="I161" s="91"/>
      <c r="J161" s="91"/>
      <c r="K161" s="91"/>
      <c r="L161" s="34"/>
      <c r="M161" s="47"/>
      <c r="N161" s="47"/>
      <c r="O161" s="46"/>
      <c r="P161" s="46"/>
      <c r="Q161" s="46"/>
      <c r="R161" s="46"/>
    </row>
    <row r="162" spans="1:18" ht="36" customHeight="1" thickBot="1">
      <c r="A162" s="64"/>
      <c r="B162" s="92">
        <v>41610</v>
      </c>
      <c r="C162" s="93" t="s">
        <v>157</v>
      </c>
      <c r="D162" s="92">
        <v>41639</v>
      </c>
      <c r="E162" s="42" t="s">
        <v>156</v>
      </c>
      <c r="F162" s="61">
        <v>1</v>
      </c>
      <c r="G162" s="19">
        <v>56.77</v>
      </c>
      <c r="H162" s="19">
        <f>G162</f>
        <v>56.77</v>
      </c>
      <c r="I162" s="61">
        <v>1</v>
      </c>
      <c r="J162" s="19">
        <f>H162</f>
        <v>56.77</v>
      </c>
      <c r="K162" s="19">
        <f>H162</f>
        <v>56.77</v>
      </c>
      <c r="L162" s="90" t="s">
        <v>158</v>
      </c>
      <c r="M162" s="47"/>
      <c r="N162" s="47"/>
      <c r="O162" s="46"/>
      <c r="P162" s="46"/>
      <c r="Q162" s="46"/>
      <c r="R162" s="46"/>
    </row>
    <row r="163" spans="1:18" ht="36" customHeight="1">
      <c r="A163" s="64" t="s">
        <v>159</v>
      </c>
      <c r="B163" s="142" t="s">
        <v>160</v>
      </c>
      <c r="C163" s="143"/>
      <c r="D163" s="144"/>
      <c r="E163" s="16" t="s">
        <v>156</v>
      </c>
      <c r="F163" s="45"/>
      <c r="G163" s="45"/>
      <c r="H163" s="45"/>
      <c r="I163" s="45"/>
      <c r="J163" s="45"/>
      <c r="K163" s="45"/>
      <c r="L163" s="34"/>
      <c r="M163" s="47"/>
      <c r="N163" s="47"/>
      <c r="O163" s="46"/>
      <c r="P163" s="46"/>
      <c r="Q163" s="46"/>
      <c r="R163" s="46"/>
    </row>
    <row r="164" spans="1:18" s="97" customFormat="1" ht="96" customHeight="1" thickBot="1">
      <c r="A164" s="94" t="s">
        <v>161</v>
      </c>
      <c r="B164" s="145" t="s">
        <v>162</v>
      </c>
      <c r="C164" s="146"/>
      <c r="D164" s="147"/>
      <c r="E164" s="95" t="s">
        <v>44</v>
      </c>
      <c r="F164" s="60"/>
      <c r="G164" s="41"/>
      <c r="H164" s="41"/>
      <c r="I164" s="60"/>
      <c r="J164" s="41"/>
      <c r="K164" s="41"/>
      <c r="L164" s="96"/>
    </row>
    <row r="165" spans="1:18" s="97" customFormat="1" ht="25.9" customHeight="1" thickBot="1">
      <c r="A165" s="98"/>
      <c r="B165" s="92">
        <v>41723</v>
      </c>
      <c r="C165" s="99">
        <v>18</v>
      </c>
      <c r="D165" s="92">
        <v>42004</v>
      </c>
      <c r="E165" s="95" t="s">
        <v>163</v>
      </c>
      <c r="F165" s="60">
        <v>37</v>
      </c>
      <c r="G165" s="41">
        <v>60.02</v>
      </c>
      <c r="H165" s="41">
        <f>G165</f>
        <v>60.02</v>
      </c>
      <c r="I165" s="60">
        <v>37</v>
      </c>
      <c r="J165" s="41">
        <f>H165</f>
        <v>60.02</v>
      </c>
      <c r="K165" s="41">
        <f>J165</f>
        <v>60.02</v>
      </c>
      <c r="L165" s="90" t="s">
        <v>164</v>
      </c>
    </row>
    <row r="166" spans="1:18" s="97" customFormat="1" ht="25.9" customHeight="1" thickBot="1">
      <c r="A166" s="98"/>
      <c r="B166" s="92">
        <v>41823</v>
      </c>
      <c r="C166" s="99">
        <v>85</v>
      </c>
      <c r="D166" s="100">
        <v>42004</v>
      </c>
      <c r="E166" s="95" t="s">
        <v>163</v>
      </c>
      <c r="F166" s="60">
        <v>37</v>
      </c>
      <c r="G166" s="41">
        <v>60.02</v>
      </c>
      <c r="H166" s="41">
        <f>G166</f>
        <v>60.02</v>
      </c>
      <c r="I166" s="60">
        <v>37</v>
      </c>
      <c r="J166" s="41">
        <f>H166</f>
        <v>60.02</v>
      </c>
      <c r="K166" s="41">
        <f>J166</f>
        <v>60.02</v>
      </c>
      <c r="L166" s="90" t="s">
        <v>164</v>
      </c>
    </row>
    <row r="167" spans="1:18" s="102" customFormat="1" ht="36.75" customHeight="1">
      <c r="A167" s="134" t="s">
        <v>161</v>
      </c>
      <c r="B167" s="148" t="s">
        <v>165</v>
      </c>
      <c r="C167" s="149"/>
      <c r="D167" s="150"/>
      <c r="E167" s="16" t="s">
        <v>166</v>
      </c>
      <c r="F167" s="59"/>
      <c r="G167" s="45"/>
      <c r="H167" s="45"/>
      <c r="I167" s="59"/>
      <c r="J167" s="45"/>
      <c r="K167" s="45"/>
      <c r="L167" s="34"/>
      <c r="M167" s="101"/>
      <c r="N167" s="101"/>
    </row>
    <row r="168" spans="1:18" s="102" customFormat="1" ht="47.25" customHeight="1">
      <c r="A168" s="124"/>
      <c r="B168" s="151"/>
      <c r="C168" s="152"/>
      <c r="D168" s="153"/>
      <c r="E168" s="16" t="s">
        <v>44</v>
      </c>
      <c r="F168" s="59"/>
      <c r="G168" s="55"/>
      <c r="H168" s="55"/>
      <c r="I168" s="59"/>
      <c r="J168" s="55"/>
      <c r="K168" s="55"/>
      <c r="L168" s="34"/>
      <c r="M168" s="101"/>
      <c r="N168" s="101"/>
    </row>
    <row r="169" spans="1:18" s="97" customFormat="1" ht="28.9" customHeight="1">
      <c r="A169" s="44" t="s">
        <v>167</v>
      </c>
      <c r="B169" s="142" t="s">
        <v>168</v>
      </c>
      <c r="C169" s="143"/>
      <c r="D169" s="144"/>
      <c r="E169" s="42" t="s">
        <v>44</v>
      </c>
      <c r="F169" s="59">
        <v>1</v>
      </c>
      <c r="G169" s="55">
        <v>5</v>
      </c>
      <c r="H169" s="55">
        <v>5</v>
      </c>
      <c r="I169" s="59">
        <v>1</v>
      </c>
      <c r="J169" s="55">
        <v>5</v>
      </c>
      <c r="K169" s="55">
        <v>5</v>
      </c>
      <c r="L169" s="34"/>
    </row>
    <row r="170" spans="1:18" s="97" customFormat="1" ht="47.25" customHeight="1">
      <c r="A170" s="44" t="s">
        <v>169</v>
      </c>
      <c r="B170" s="142" t="s">
        <v>170</v>
      </c>
      <c r="C170" s="143"/>
      <c r="D170" s="144"/>
      <c r="E170" s="42" t="s">
        <v>98</v>
      </c>
      <c r="F170" s="59"/>
      <c r="G170" s="45"/>
      <c r="H170" s="59"/>
      <c r="I170" s="59"/>
      <c r="J170" s="45"/>
      <c r="K170" s="45"/>
      <c r="L170" s="34"/>
    </row>
    <row r="171" spans="1:18" s="8" customFormat="1" ht="36.75" customHeight="1" thickBot="1">
      <c r="A171" s="236" t="s">
        <v>171</v>
      </c>
      <c r="B171" s="237"/>
      <c r="C171" s="237"/>
      <c r="D171" s="238"/>
      <c r="E171" s="260"/>
      <c r="F171" s="240"/>
      <c r="G171" s="241">
        <f>G156+G165+G166+G169</f>
        <v>206.45000000000002</v>
      </c>
      <c r="H171" s="241">
        <f t="shared" ref="H171:K171" si="29">H156+H165+H166+H169</f>
        <v>206.45000000000002</v>
      </c>
      <c r="I171" s="241"/>
      <c r="J171" s="241">
        <f t="shared" si="29"/>
        <v>206.45000000000002</v>
      </c>
      <c r="K171" s="241">
        <f t="shared" si="29"/>
        <v>206.45000000000002</v>
      </c>
      <c r="L171" s="261"/>
    </row>
    <row r="172" spans="1:18" s="8" customFormat="1" ht="35.25" customHeight="1">
      <c r="A172" s="262" t="s">
        <v>172</v>
      </c>
      <c r="B172" s="263"/>
      <c r="C172" s="263"/>
      <c r="D172" s="264"/>
      <c r="E172" s="32"/>
      <c r="F172" s="265"/>
      <c r="G172" s="266">
        <f>G156+G169</f>
        <v>86.41</v>
      </c>
      <c r="H172" s="266">
        <f t="shared" ref="H172:K172" si="30">H158+H162+H169</f>
        <v>86.41</v>
      </c>
      <c r="I172" s="336"/>
      <c r="J172" s="266">
        <f t="shared" si="30"/>
        <v>86.41</v>
      </c>
      <c r="K172" s="266">
        <f t="shared" si="30"/>
        <v>86.41</v>
      </c>
      <c r="L172" s="269"/>
    </row>
    <row r="173" spans="1:18" s="8" customFormat="1" ht="25.5" customHeight="1">
      <c r="A173" s="249" t="s">
        <v>31</v>
      </c>
      <c r="B173" s="250"/>
      <c r="C173" s="250"/>
      <c r="D173" s="251"/>
      <c r="E173" s="270"/>
      <c r="F173" s="271"/>
      <c r="G173" s="272"/>
      <c r="H173" s="273"/>
      <c r="I173" s="273"/>
      <c r="J173" s="273"/>
      <c r="K173" s="272"/>
      <c r="L173" s="296"/>
    </row>
    <row r="174" spans="1:18" s="8" customFormat="1" ht="36.75" customHeight="1">
      <c r="A174" s="254" t="s">
        <v>32</v>
      </c>
      <c r="B174" s="255"/>
      <c r="C174" s="255"/>
      <c r="D174" s="256"/>
      <c r="E174" s="274"/>
      <c r="F174" s="275"/>
      <c r="G174" s="276"/>
      <c r="H174" s="276"/>
      <c r="I174" s="276"/>
      <c r="J174" s="276">
        <f>G174</f>
        <v>0</v>
      </c>
      <c r="K174" s="276"/>
      <c r="L174" s="296"/>
    </row>
    <row r="175" spans="1:18" s="8" customFormat="1" ht="21" customHeight="1">
      <c r="A175" s="254" t="s">
        <v>33</v>
      </c>
      <c r="B175" s="255"/>
      <c r="C175" s="255"/>
      <c r="D175" s="256"/>
      <c r="E175" s="274"/>
      <c r="F175" s="275"/>
      <c r="G175" s="277">
        <f>G158+G162+G169</f>
        <v>86.41</v>
      </c>
      <c r="H175" s="277">
        <f t="shared" ref="H175:J175" si="31">H158+H162+H169</f>
        <v>86.41</v>
      </c>
      <c r="I175" s="277"/>
      <c r="J175" s="277">
        <f t="shared" si="31"/>
        <v>86.41</v>
      </c>
      <c r="K175" s="277">
        <f>J175</f>
        <v>86.41</v>
      </c>
      <c r="L175" s="296"/>
    </row>
    <row r="176" spans="1:18" s="97" customFormat="1" ht="21" customHeight="1">
      <c r="A176" s="337" t="s">
        <v>34</v>
      </c>
      <c r="B176" s="338"/>
      <c r="C176" s="338"/>
      <c r="D176" s="339"/>
      <c r="E176" s="340"/>
      <c r="F176" s="341"/>
      <c r="G176" s="342"/>
      <c r="H176" s="343"/>
      <c r="I176" s="343"/>
      <c r="J176" s="343"/>
      <c r="K176" s="343"/>
      <c r="L176" s="296"/>
    </row>
    <row r="177" spans="1:12" s="103" customFormat="1" ht="20.25" customHeight="1">
      <c r="A177" s="278" t="s">
        <v>35</v>
      </c>
      <c r="B177" s="278"/>
      <c r="C177" s="278"/>
      <c r="D177" s="278"/>
      <c r="E177" s="279"/>
      <c r="F177" s="280"/>
      <c r="G177" s="281"/>
      <c r="H177" s="281"/>
      <c r="I177" s="281"/>
      <c r="J177" s="281"/>
      <c r="K177" s="281"/>
      <c r="L177" s="269"/>
    </row>
    <row r="178" spans="1:12" s="103" customFormat="1" ht="24" customHeight="1">
      <c r="A178" s="262" t="s">
        <v>173</v>
      </c>
      <c r="B178" s="263"/>
      <c r="C178" s="263"/>
      <c r="D178" s="264"/>
      <c r="E178" s="32"/>
      <c r="F178" s="265"/>
      <c r="G178" s="33">
        <f>G165+G166</f>
        <v>120.04</v>
      </c>
      <c r="H178" s="33">
        <f t="shared" ref="H178:J178" si="32">H165+H166</f>
        <v>120.04</v>
      </c>
      <c r="I178" s="344"/>
      <c r="J178" s="33">
        <f t="shared" si="32"/>
        <v>120.04</v>
      </c>
      <c r="K178" s="345">
        <f>J178</f>
        <v>120.04</v>
      </c>
      <c r="L178" s="269"/>
    </row>
    <row r="179" spans="1:12" s="103" customFormat="1" ht="25.5" customHeight="1">
      <c r="A179" s="249" t="s">
        <v>31</v>
      </c>
      <c r="B179" s="250"/>
      <c r="C179" s="250"/>
      <c r="D179" s="251"/>
      <c r="E179" s="270"/>
      <c r="F179" s="271"/>
      <c r="G179" s="272"/>
      <c r="H179" s="273"/>
      <c r="I179" s="273"/>
      <c r="J179" s="273"/>
      <c r="K179" s="272"/>
      <c r="L179" s="346"/>
    </row>
    <row r="180" spans="1:12" s="103" customFormat="1" ht="31.5" customHeight="1">
      <c r="A180" s="254" t="s">
        <v>32</v>
      </c>
      <c r="B180" s="255"/>
      <c r="C180" s="255"/>
      <c r="D180" s="256"/>
      <c r="E180" s="274"/>
      <c r="F180" s="275"/>
      <c r="G180" s="276"/>
      <c r="H180" s="276"/>
      <c r="I180" s="276"/>
      <c r="J180" s="276"/>
      <c r="K180" s="276"/>
      <c r="L180" s="316"/>
    </row>
    <row r="181" spans="1:12" s="103" customFormat="1" ht="21" customHeight="1">
      <c r="A181" s="254" t="s">
        <v>33</v>
      </c>
      <c r="B181" s="255"/>
      <c r="C181" s="255"/>
      <c r="D181" s="256"/>
      <c r="E181" s="274"/>
      <c r="F181" s="275"/>
      <c r="G181" s="276">
        <f>G178</f>
        <v>120.04</v>
      </c>
      <c r="H181" s="276">
        <f t="shared" ref="H181:J181" si="33">H178</f>
        <v>120.04</v>
      </c>
      <c r="I181" s="276"/>
      <c r="J181" s="276">
        <f t="shared" si="33"/>
        <v>120.04</v>
      </c>
      <c r="K181" s="276">
        <f>J181</f>
        <v>120.04</v>
      </c>
      <c r="L181" s="319"/>
    </row>
    <row r="182" spans="1:12" s="8" customFormat="1" ht="21" customHeight="1">
      <c r="A182" s="254" t="s">
        <v>34</v>
      </c>
      <c r="B182" s="255"/>
      <c r="C182" s="255"/>
      <c r="D182" s="256"/>
      <c r="E182" s="274"/>
      <c r="F182" s="275"/>
      <c r="G182" s="276"/>
      <c r="H182" s="276"/>
      <c r="I182" s="276"/>
      <c r="J182" s="276">
        <v>0</v>
      </c>
      <c r="K182" s="276"/>
      <c r="L182" s="319"/>
    </row>
    <row r="183" spans="1:12" s="103" customFormat="1" ht="39" customHeight="1">
      <c r="A183" s="254" t="s">
        <v>35</v>
      </c>
      <c r="B183" s="255"/>
      <c r="C183" s="255"/>
      <c r="D183" s="256"/>
      <c r="E183" s="320"/>
      <c r="F183" s="280"/>
      <c r="G183" s="281"/>
      <c r="H183" s="281"/>
      <c r="I183" s="281"/>
      <c r="J183" s="281"/>
      <c r="K183" s="281"/>
      <c r="L183" s="323"/>
    </row>
    <row r="184" spans="1:12" s="8" customFormat="1" ht="39.75" customHeight="1">
      <c r="A184" s="262" t="s">
        <v>174</v>
      </c>
      <c r="B184" s="263"/>
      <c r="C184" s="263"/>
      <c r="D184" s="264"/>
      <c r="E184" s="32"/>
      <c r="F184" s="295"/>
      <c r="G184" s="33">
        <f>G172+G178</f>
        <v>206.45</v>
      </c>
      <c r="H184" s="33">
        <f>G184</f>
        <v>206.45</v>
      </c>
      <c r="I184" s="33"/>
      <c r="J184" s="33">
        <f>J172+J178</f>
        <v>206.45</v>
      </c>
      <c r="K184" s="33">
        <f>J184</f>
        <v>206.45</v>
      </c>
      <c r="L184" s="347"/>
    </row>
    <row r="185" spans="1:12" s="8" customFormat="1" ht="30.75" customHeight="1">
      <c r="A185" s="348" t="s">
        <v>31</v>
      </c>
      <c r="B185" s="349"/>
      <c r="C185" s="349"/>
      <c r="D185" s="350"/>
      <c r="E185" s="351"/>
      <c r="F185" s="352"/>
      <c r="G185" s="272"/>
      <c r="H185" s="272"/>
      <c r="I185" s="272"/>
      <c r="J185" s="272"/>
      <c r="K185" s="272"/>
      <c r="L185" s="353"/>
    </row>
    <row r="186" spans="1:12" s="8" customFormat="1" ht="29.25" customHeight="1">
      <c r="A186" s="354" t="s">
        <v>32</v>
      </c>
      <c r="B186" s="355"/>
      <c r="C186" s="355"/>
      <c r="D186" s="356"/>
      <c r="E186" s="357"/>
      <c r="F186" s="331"/>
      <c r="G186" s="344"/>
      <c r="H186" s="358"/>
      <c r="I186" s="358"/>
      <c r="J186" s="358"/>
      <c r="K186" s="358"/>
      <c r="L186" s="359"/>
    </row>
    <row r="187" spans="1:12" s="8" customFormat="1" ht="29.25" customHeight="1">
      <c r="A187" s="354" t="s">
        <v>33</v>
      </c>
      <c r="B187" s="355"/>
      <c r="C187" s="355"/>
      <c r="D187" s="356"/>
      <c r="E187" s="357"/>
      <c r="F187" s="331"/>
      <c r="G187" s="299">
        <f>G175+G181</f>
        <v>206.45</v>
      </c>
      <c r="H187" s="299">
        <f>H175+H181</f>
        <v>206.45</v>
      </c>
      <c r="I187" s="299"/>
      <c r="J187" s="299">
        <f>J184</f>
        <v>206.45</v>
      </c>
      <c r="K187" s="358"/>
      <c r="L187" s="359"/>
    </row>
    <row r="188" spans="1:12" s="8" customFormat="1" ht="29.25" customHeight="1">
      <c r="A188" s="354" t="s">
        <v>34</v>
      </c>
      <c r="B188" s="355"/>
      <c r="C188" s="355"/>
      <c r="D188" s="356"/>
      <c r="E188" s="357"/>
      <c r="F188" s="331"/>
      <c r="G188" s="358">
        <f>G176+G182</f>
        <v>0</v>
      </c>
      <c r="H188" s="358"/>
      <c r="I188" s="358"/>
      <c r="J188" s="358">
        <v>0</v>
      </c>
      <c r="K188" s="358"/>
      <c r="L188" s="359"/>
    </row>
    <row r="189" spans="1:12" s="8" customFormat="1" ht="32.25" customHeight="1" thickBot="1">
      <c r="A189" s="354" t="s">
        <v>35</v>
      </c>
      <c r="B189" s="355"/>
      <c r="C189" s="355"/>
      <c r="D189" s="356"/>
      <c r="E189" s="360"/>
      <c r="F189" s="361"/>
      <c r="G189" s="344"/>
      <c r="H189" s="50"/>
      <c r="I189" s="50"/>
      <c r="J189" s="50"/>
      <c r="K189" s="50"/>
      <c r="L189" s="359"/>
    </row>
    <row r="190" spans="1:12" ht="39" hidden="1" customHeight="1" thickBot="1">
      <c r="A190" s="362" t="s">
        <v>175</v>
      </c>
      <c r="B190" s="362"/>
      <c r="C190" s="362"/>
      <c r="D190" s="362"/>
      <c r="E190" s="363"/>
      <c r="F190" s="361"/>
      <c r="G190" s="281"/>
      <c r="H190" s="50"/>
      <c r="I190" s="50"/>
      <c r="J190" s="50"/>
      <c r="K190" s="50"/>
      <c r="L190" s="364"/>
    </row>
    <row r="191" spans="1:12" ht="28.9" hidden="1" customHeight="1" thickBot="1">
      <c r="A191" s="365" t="s">
        <v>31</v>
      </c>
      <c r="B191" s="365"/>
      <c r="C191" s="365"/>
      <c r="D191" s="365"/>
      <c r="E191" s="330"/>
      <c r="F191" s="331"/>
      <c r="G191" s="299"/>
      <c r="H191" s="299"/>
      <c r="I191" s="299"/>
      <c r="J191" s="299"/>
      <c r="K191" s="299"/>
      <c r="L191" s="366"/>
    </row>
    <row r="192" spans="1:12" ht="28.9" hidden="1" customHeight="1" thickBot="1">
      <c r="A192" s="254" t="s">
        <v>32</v>
      </c>
      <c r="B192" s="255"/>
      <c r="C192" s="255"/>
      <c r="D192" s="256"/>
      <c r="E192" s="357"/>
      <c r="F192" s="331"/>
      <c r="G192" s="367"/>
      <c r="H192" s="299"/>
      <c r="I192" s="299"/>
      <c r="J192" s="299"/>
      <c r="K192" s="299"/>
      <c r="L192" s="366"/>
    </row>
    <row r="193" spans="1:12" ht="27" hidden="1" customHeight="1" thickBot="1">
      <c r="A193" s="254" t="s">
        <v>33</v>
      </c>
      <c r="B193" s="255"/>
      <c r="C193" s="255"/>
      <c r="D193" s="256"/>
      <c r="E193" s="357"/>
      <c r="F193" s="331"/>
      <c r="G193" s="299"/>
      <c r="H193" s="299"/>
      <c r="I193" s="299"/>
      <c r="J193" s="299"/>
      <c r="K193" s="299"/>
      <c r="L193" s="366"/>
    </row>
    <row r="194" spans="1:12" ht="30" hidden="1" customHeight="1" thickBot="1">
      <c r="A194" s="254" t="s">
        <v>34</v>
      </c>
      <c r="B194" s="255"/>
      <c r="C194" s="255"/>
      <c r="D194" s="256"/>
      <c r="E194" s="357"/>
      <c r="F194" s="331"/>
      <c r="G194" s="299"/>
      <c r="H194" s="299"/>
      <c r="I194" s="299"/>
      <c r="J194" s="299"/>
      <c r="K194" s="299"/>
      <c r="L194" s="366"/>
    </row>
    <row r="195" spans="1:12" ht="37.15" hidden="1" customHeight="1" thickBot="1">
      <c r="A195" s="254" t="s">
        <v>35</v>
      </c>
      <c r="B195" s="255"/>
      <c r="C195" s="255"/>
      <c r="D195" s="256"/>
      <c r="E195" s="360"/>
      <c r="F195" s="361"/>
      <c r="G195" s="367"/>
      <c r="H195" s="50"/>
      <c r="I195" s="50"/>
      <c r="J195" s="50"/>
      <c r="K195" s="50"/>
      <c r="L195" s="368"/>
    </row>
    <row r="196" spans="1:12" ht="46.9" customHeight="1">
      <c r="A196" s="369" t="s">
        <v>176</v>
      </c>
      <c r="B196" s="370"/>
      <c r="C196" s="370"/>
      <c r="D196" s="371"/>
      <c r="E196" s="65"/>
      <c r="F196" s="372"/>
      <c r="G196" s="373">
        <f>G17+G34+G96+G136+G171</f>
        <v>181491.84000000003</v>
      </c>
      <c r="H196" s="373">
        <f>H17+H34+H96+H136+H171</f>
        <v>181491.84000000003</v>
      </c>
      <c r="I196" s="373"/>
      <c r="J196" s="373">
        <f>J17+J34+J96+J136+J171</f>
        <v>181491.84000000003</v>
      </c>
      <c r="K196" s="373">
        <f>K17+K34+K96+K136+K171</f>
        <v>181491.84000000003</v>
      </c>
      <c r="L196" s="374"/>
    </row>
    <row r="197" spans="1:12" ht="26.45" customHeight="1">
      <c r="A197" s="348" t="s">
        <v>31</v>
      </c>
      <c r="B197" s="349"/>
      <c r="C197" s="349"/>
      <c r="D197" s="350"/>
      <c r="E197" s="375"/>
      <c r="F197" s="376"/>
      <c r="G197" s="376"/>
      <c r="H197" s="66"/>
      <c r="I197" s="280"/>
      <c r="J197" s="66"/>
      <c r="K197" s="66"/>
      <c r="L197" s="374"/>
    </row>
    <row r="198" spans="1:12" ht="27" customHeight="1">
      <c r="A198" s="354" t="s">
        <v>177</v>
      </c>
      <c r="B198" s="355"/>
      <c r="C198" s="355"/>
      <c r="D198" s="356"/>
      <c r="E198" s="375"/>
      <c r="F198" s="376"/>
      <c r="G198" s="376"/>
      <c r="H198" s="66"/>
      <c r="I198" s="280"/>
      <c r="J198" s="66"/>
      <c r="K198" s="66"/>
      <c r="L198" s="374"/>
    </row>
    <row r="199" spans="1:12" ht="23.45" customHeight="1">
      <c r="A199" s="354" t="s">
        <v>33</v>
      </c>
      <c r="B199" s="355"/>
      <c r="C199" s="355"/>
      <c r="D199" s="356"/>
      <c r="E199" s="375"/>
      <c r="F199" s="376"/>
      <c r="G199" s="373">
        <f>G196</f>
        <v>181491.84000000003</v>
      </c>
      <c r="H199" s="373">
        <f t="shared" ref="H199:K199" si="34">H196</f>
        <v>181491.84000000003</v>
      </c>
      <c r="I199" s="373"/>
      <c r="J199" s="373">
        <f t="shared" si="34"/>
        <v>181491.84000000003</v>
      </c>
      <c r="K199" s="373">
        <f t="shared" si="34"/>
        <v>181491.84000000003</v>
      </c>
      <c r="L199" s="374"/>
    </row>
    <row r="200" spans="1:12" ht="34.15" customHeight="1">
      <c r="A200" s="354" t="s">
        <v>34</v>
      </c>
      <c r="B200" s="355"/>
      <c r="C200" s="355"/>
      <c r="D200" s="356"/>
      <c r="E200" s="375"/>
      <c r="F200" s="376"/>
      <c r="G200" s="376"/>
      <c r="H200" s="66"/>
      <c r="I200" s="280"/>
      <c r="J200" s="66"/>
      <c r="K200" s="66"/>
      <c r="L200" s="374"/>
    </row>
    <row r="201" spans="1:12" ht="26.45" customHeight="1">
      <c r="A201" s="354" t="s">
        <v>35</v>
      </c>
      <c r="B201" s="355"/>
      <c r="C201" s="355"/>
      <c r="D201" s="356"/>
      <c r="E201" s="375"/>
      <c r="F201" s="376"/>
      <c r="G201" s="376"/>
      <c r="H201" s="66"/>
      <c r="I201" s="280"/>
      <c r="J201" s="66"/>
      <c r="K201" s="66"/>
      <c r="L201" s="374"/>
    </row>
    <row r="202" spans="1:12" ht="26.45" customHeight="1">
      <c r="A202" s="377"/>
      <c r="B202" s="378"/>
      <c r="C202" s="378"/>
      <c r="D202" s="378"/>
      <c r="E202" s="379"/>
      <c r="F202" s="380"/>
      <c r="G202" s="379"/>
      <c r="H202" s="379"/>
      <c r="I202" s="380"/>
      <c r="J202" s="379"/>
      <c r="K202" s="379"/>
      <c r="L202" s="374"/>
    </row>
    <row r="203" spans="1:12" ht="32.450000000000003" customHeight="1"/>
    <row r="204" spans="1:12" ht="65.45" customHeight="1">
      <c r="A204" s="125" t="s">
        <v>180</v>
      </c>
      <c r="B204" s="125"/>
      <c r="C204" s="125"/>
      <c r="D204" s="125"/>
      <c r="E204" s="125"/>
      <c r="F204" s="125"/>
      <c r="G204" s="125"/>
      <c r="H204" s="125"/>
      <c r="I204" s="125"/>
      <c r="J204" s="125"/>
      <c r="K204" s="125"/>
      <c r="L204" s="125"/>
    </row>
    <row r="205" spans="1:12" ht="15.75">
      <c r="A205" s="113"/>
      <c r="B205" s="113"/>
      <c r="C205" s="113"/>
      <c r="D205" s="113"/>
      <c r="E205" s="113"/>
      <c r="F205" s="113"/>
      <c r="G205" s="113"/>
      <c r="H205" s="113"/>
      <c r="I205" s="114"/>
      <c r="J205" s="115"/>
      <c r="K205" s="116"/>
      <c r="L205" s="113"/>
    </row>
    <row r="206" spans="1:12" ht="34.15" customHeight="1">
      <c r="A206" s="113"/>
      <c r="B206" s="113"/>
      <c r="C206" s="113"/>
      <c r="D206" s="113"/>
      <c r="E206" s="113"/>
      <c r="F206" s="113"/>
      <c r="G206" s="113"/>
      <c r="H206" s="113"/>
      <c r="I206" s="114"/>
      <c r="J206" s="115"/>
      <c r="K206" s="116"/>
      <c r="L206" s="113"/>
    </row>
    <row r="207" spans="1:12" ht="25.9" customHeight="1">
      <c r="A207" s="126" t="s">
        <v>181</v>
      </c>
      <c r="B207" s="126"/>
      <c r="C207" s="126"/>
      <c r="D207" s="113"/>
      <c r="E207" s="113"/>
      <c r="F207" s="113"/>
      <c r="G207" s="113"/>
      <c r="H207" s="113"/>
      <c r="I207" s="117"/>
      <c r="J207" s="117"/>
      <c r="K207" s="118"/>
      <c r="L207" s="113"/>
    </row>
    <row r="208" spans="1:12" ht="23.45" customHeight="1">
      <c r="A208" s="127" t="s">
        <v>182</v>
      </c>
      <c r="B208" s="127"/>
      <c r="C208" s="127"/>
      <c r="D208" s="113"/>
      <c r="E208" s="113"/>
      <c r="F208" s="113"/>
      <c r="G208" s="113"/>
      <c r="H208" s="113"/>
      <c r="I208" s="119"/>
      <c r="J208" s="118"/>
      <c r="K208" s="119"/>
      <c r="L208" s="113"/>
    </row>
    <row r="209" spans="2:19" s="104" customFormat="1" ht="29.45" customHeight="1">
      <c r="B209" s="1"/>
      <c r="C209" s="1"/>
      <c r="D209" s="1"/>
      <c r="E209" s="105"/>
      <c r="F209" s="106"/>
      <c r="G209" s="105"/>
      <c r="H209" s="105"/>
      <c r="I209" s="106"/>
      <c r="J209" s="105"/>
      <c r="K209" s="105"/>
      <c r="L209" s="107"/>
      <c r="M209" s="1"/>
      <c r="N209" s="1"/>
      <c r="O209" s="1"/>
      <c r="P209" s="1"/>
      <c r="Q209" s="1"/>
      <c r="R209" s="1"/>
      <c r="S209" s="1"/>
    </row>
  </sheetData>
  <sheetProtection formatCells="0" formatColumns="0" formatRows="0" insertColumns="0" insertRows="0" insertHyperlinks="0" deleteColumns="0" deleteRows="0" sort="0" autoFilter="0" pivotTables="0"/>
  <mergeCells count="176">
    <mergeCell ref="K5:K6"/>
    <mergeCell ref="L5:L6"/>
    <mergeCell ref="B8:K8"/>
    <mergeCell ref="B9:K9"/>
    <mergeCell ref="B10:K10"/>
    <mergeCell ref="A1:L1"/>
    <mergeCell ref="A2:L2"/>
    <mergeCell ref="A3:L3"/>
    <mergeCell ref="A4:L4"/>
    <mergeCell ref="A5:A6"/>
    <mergeCell ref="B5:D5"/>
    <mergeCell ref="E5:E6"/>
    <mergeCell ref="F5:F6"/>
    <mergeCell ref="G5:G6"/>
    <mergeCell ref="I5:J5"/>
    <mergeCell ref="B11:D12"/>
    <mergeCell ref="G11:G12"/>
    <mergeCell ref="L11:L12"/>
    <mergeCell ref="B13:B14"/>
    <mergeCell ref="C13:C14"/>
    <mergeCell ref="D13:D14"/>
    <mergeCell ref="G13:G14"/>
    <mergeCell ref="H13:H14"/>
    <mergeCell ref="J13:J14"/>
    <mergeCell ref="K13:K14"/>
    <mergeCell ref="A17:D17"/>
    <mergeCell ref="A18:D18"/>
    <mergeCell ref="A19:D19"/>
    <mergeCell ref="A20:D20"/>
    <mergeCell ref="A21:D21"/>
    <mergeCell ref="A22:D22"/>
    <mergeCell ref="L13:L14"/>
    <mergeCell ref="B15:B16"/>
    <mergeCell ref="C15:C16"/>
    <mergeCell ref="D15:D16"/>
    <mergeCell ref="G15:G16"/>
    <mergeCell ref="H15:H16"/>
    <mergeCell ref="J15:J16"/>
    <mergeCell ref="K15:K16"/>
    <mergeCell ref="L15:L16"/>
    <mergeCell ref="A35:D35"/>
    <mergeCell ref="A36:D36"/>
    <mergeCell ref="A37:D37"/>
    <mergeCell ref="A38:D38"/>
    <mergeCell ref="A39:D39"/>
    <mergeCell ref="A40:D40"/>
    <mergeCell ref="A23:D23"/>
    <mergeCell ref="B24:K24"/>
    <mergeCell ref="B25:K25"/>
    <mergeCell ref="B26:K26"/>
    <mergeCell ref="B27:D27"/>
    <mergeCell ref="A34:D34"/>
    <mergeCell ref="B57:D58"/>
    <mergeCell ref="B64:D64"/>
    <mergeCell ref="A65:A66"/>
    <mergeCell ref="B65:D66"/>
    <mergeCell ref="B72:D72"/>
    <mergeCell ref="B73:D73"/>
    <mergeCell ref="B41:K41"/>
    <mergeCell ref="B42:K42"/>
    <mergeCell ref="B43:D43"/>
    <mergeCell ref="B49:D49"/>
    <mergeCell ref="B50:D50"/>
    <mergeCell ref="B56:D56"/>
    <mergeCell ref="A90:A91"/>
    <mergeCell ref="B90:D91"/>
    <mergeCell ref="B92:D92"/>
    <mergeCell ref="B93:D93"/>
    <mergeCell ref="B94:D94"/>
    <mergeCell ref="B95:D95"/>
    <mergeCell ref="B74:D74"/>
    <mergeCell ref="B80:D80"/>
    <mergeCell ref="B81:D81"/>
    <mergeCell ref="B87:D87"/>
    <mergeCell ref="B88:D88"/>
    <mergeCell ref="B89:D89"/>
    <mergeCell ref="A102:D102"/>
    <mergeCell ref="B103:K103"/>
    <mergeCell ref="B104:D104"/>
    <mergeCell ref="B105:D105"/>
    <mergeCell ref="B108:D108"/>
    <mergeCell ref="B111:D111"/>
    <mergeCell ref="A96:D96"/>
    <mergeCell ref="A97:D97"/>
    <mergeCell ref="A98:D98"/>
    <mergeCell ref="A99:D99"/>
    <mergeCell ref="A100:D100"/>
    <mergeCell ref="A101:D101"/>
    <mergeCell ref="B129:D129"/>
    <mergeCell ref="B131:D131"/>
    <mergeCell ref="B133:D133"/>
    <mergeCell ref="A136:D136"/>
    <mergeCell ref="A137:D137"/>
    <mergeCell ref="A138:D138"/>
    <mergeCell ref="B113:D113"/>
    <mergeCell ref="B115:D115"/>
    <mergeCell ref="B118:D118"/>
    <mergeCell ref="B121:D121"/>
    <mergeCell ref="B124:D124"/>
    <mergeCell ref="B127:D127"/>
    <mergeCell ref="A144:D144"/>
    <mergeCell ref="L144:L148"/>
    <mergeCell ref="A145:D145"/>
    <mergeCell ref="A146:D146"/>
    <mergeCell ref="A147:D147"/>
    <mergeCell ref="A148:D148"/>
    <mergeCell ref="L138:L142"/>
    <mergeCell ref="A139:D139"/>
    <mergeCell ref="A140:D140"/>
    <mergeCell ref="A141:D141"/>
    <mergeCell ref="A142:D142"/>
    <mergeCell ref="A143:D143"/>
    <mergeCell ref="B155:K155"/>
    <mergeCell ref="B156:D156"/>
    <mergeCell ref="E156:F156"/>
    <mergeCell ref="B157:D157"/>
    <mergeCell ref="B159:D159"/>
    <mergeCell ref="B160:D160"/>
    <mergeCell ref="A149:D149"/>
    <mergeCell ref="A150:D150"/>
    <mergeCell ref="L150:L154"/>
    <mergeCell ref="A151:D151"/>
    <mergeCell ref="A152:D152"/>
    <mergeCell ref="A153:D153"/>
    <mergeCell ref="A154:D154"/>
    <mergeCell ref="B170:D170"/>
    <mergeCell ref="A171:D171"/>
    <mergeCell ref="A172:D172"/>
    <mergeCell ref="A173:D173"/>
    <mergeCell ref="A174:D174"/>
    <mergeCell ref="A175:D175"/>
    <mergeCell ref="B161:D161"/>
    <mergeCell ref="B163:D163"/>
    <mergeCell ref="B164:D164"/>
    <mergeCell ref="A167:A168"/>
    <mergeCell ref="B167:D168"/>
    <mergeCell ref="B169:D169"/>
    <mergeCell ref="A185:D185"/>
    <mergeCell ref="L185:L189"/>
    <mergeCell ref="A186:D186"/>
    <mergeCell ref="A187:D187"/>
    <mergeCell ref="A188:D188"/>
    <mergeCell ref="A189:D189"/>
    <mergeCell ref="A176:D176"/>
    <mergeCell ref="A177:D177"/>
    <mergeCell ref="A178:D178"/>
    <mergeCell ref="A179:D179"/>
    <mergeCell ref="A180:D180"/>
    <mergeCell ref="L180:L183"/>
    <mergeCell ref="A181:D181"/>
    <mergeCell ref="A182:D182"/>
    <mergeCell ref="A183:D183"/>
    <mergeCell ref="A13:A16"/>
    <mergeCell ref="A11:A12"/>
    <mergeCell ref="A204:L204"/>
    <mergeCell ref="A207:C207"/>
    <mergeCell ref="A208:C208"/>
    <mergeCell ref="A82:A86"/>
    <mergeCell ref="A75:A79"/>
    <mergeCell ref="A51:A56"/>
    <mergeCell ref="A44:A49"/>
    <mergeCell ref="A28:A33"/>
    <mergeCell ref="A196:D196"/>
    <mergeCell ref="A197:D197"/>
    <mergeCell ref="A198:D198"/>
    <mergeCell ref="A199:D199"/>
    <mergeCell ref="A200:D200"/>
    <mergeCell ref="A201:D201"/>
    <mergeCell ref="A190:D190"/>
    <mergeCell ref="A191:D191"/>
    <mergeCell ref="L191:L195"/>
    <mergeCell ref="A192:D192"/>
    <mergeCell ref="A193:D193"/>
    <mergeCell ref="A194:D194"/>
    <mergeCell ref="A195:D195"/>
    <mergeCell ref="A184:D184"/>
  </mergeCells>
  <pageMargins left="0" right="0" top="0" bottom="0" header="0" footer="0"/>
  <pageSetup paperSize="9" scale="53" orientation="landscape" r:id="rId1"/>
  <headerFooter alignWithMargins="0"/>
  <rowBreaks count="4" manualBreakCount="4">
    <brk id="40" max="11" man="1"/>
    <brk id="72" max="11" man="1"/>
    <brk id="102" max="11" man="1"/>
    <brk id="15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1339-РП 2014 </vt:lpstr>
      <vt:lpstr>'форма 1339-РП 2014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Conatella</cp:lastModifiedBy>
  <cp:lastPrinted>2015-01-21T08:43:07Z</cp:lastPrinted>
  <dcterms:created xsi:type="dcterms:W3CDTF">2015-01-20T15:24:37Z</dcterms:created>
  <dcterms:modified xsi:type="dcterms:W3CDTF">2015-01-21T08:52:43Z</dcterms:modified>
</cp:coreProperties>
</file>